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หม่ม\งานบุคคล\แผนอัตรากำลัง 61-63\แผนอัตรากำลัง\"/>
    </mc:Choice>
  </mc:AlternateContent>
  <bookViews>
    <workbookView xWindow="240" yWindow="45" windowWidth="20115" windowHeight="7995"/>
  </bookViews>
  <sheets>
    <sheet name="ภาระค่าใช้จ่าย ปี 2559" sheetId="1" r:id="rId1"/>
    <sheet name="คำนวนปี 2559" sheetId="2" r:id="rId2"/>
    <sheet name="โครงสร้างกองช่าง" sheetId="3" r:id="rId3"/>
    <sheet name="โครงสร้าง อบต." sheetId="4" r:id="rId4"/>
  </sheets>
  <calcPr calcId="162913"/>
  <fileRecoveryPr autoRecover="0"/>
</workbook>
</file>

<file path=xl/calcChain.xml><?xml version="1.0" encoding="utf-8"?>
<calcChain xmlns="http://schemas.openxmlformats.org/spreadsheetml/2006/main">
  <c r="P31" i="1" l="1"/>
  <c r="M57" i="1"/>
  <c r="I31" i="1"/>
  <c r="H31" i="1"/>
  <c r="G31" i="1"/>
  <c r="E31" i="1"/>
  <c r="D31" i="1"/>
  <c r="K56" i="1"/>
  <c r="M31" i="1" l="1"/>
  <c r="F31" i="1" l="1"/>
  <c r="N57" i="1" l="1"/>
  <c r="O57" i="1"/>
  <c r="P57" i="1"/>
  <c r="P59" i="1" s="1"/>
  <c r="Q57" i="1"/>
  <c r="Q59" i="1" s="1"/>
  <c r="R57" i="1"/>
  <c r="R59" i="1" s="1"/>
  <c r="N31" i="1"/>
  <c r="O31" i="1"/>
  <c r="Q31" i="1"/>
  <c r="R31" i="1"/>
  <c r="E57" i="1"/>
  <c r="E34" i="2"/>
  <c r="F57" i="1" l="1"/>
  <c r="G57" i="1"/>
  <c r="H57" i="1"/>
  <c r="I57" i="1"/>
  <c r="D57" i="1"/>
  <c r="K57" i="1"/>
  <c r="L57" i="1"/>
  <c r="S35" i="2"/>
  <c r="T35" i="2" s="1"/>
  <c r="N35" i="2"/>
  <c r="O35" i="2" s="1"/>
  <c r="I35" i="2"/>
  <c r="J35" i="2" s="1"/>
  <c r="E35" i="2"/>
  <c r="F35" i="2" s="1"/>
  <c r="S33" i="2"/>
  <c r="T33" i="2" s="1"/>
  <c r="N33" i="2"/>
  <c r="O33" i="2" s="1"/>
  <c r="I33" i="2"/>
  <c r="J33" i="2" s="1"/>
  <c r="E33" i="2"/>
  <c r="F33" i="2" s="1"/>
  <c r="E29" i="2"/>
  <c r="F29" i="2" s="1"/>
  <c r="S29" i="2"/>
  <c r="T29" i="2" s="1"/>
  <c r="N29" i="2"/>
  <c r="O29" i="2" s="1"/>
  <c r="I29" i="2"/>
  <c r="J29" i="2" s="1"/>
  <c r="S23" i="2"/>
  <c r="T23" i="2" s="1"/>
  <c r="N23" i="2"/>
  <c r="O23" i="2" s="1"/>
  <c r="I23" i="2"/>
  <c r="J23" i="2" s="1"/>
  <c r="E23" i="2"/>
  <c r="F23" i="2" s="1"/>
  <c r="S27" i="2"/>
  <c r="T27" i="2" s="1"/>
  <c r="N27" i="2"/>
  <c r="O27" i="2" s="1"/>
  <c r="I27" i="2"/>
  <c r="J27" i="2" s="1"/>
  <c r="S26" i="2"/>
  <c r="T26" i="2" s="1"/>
  <c r="N26" i="2"/>
  <c r="O26" i="2" s="1"/>
  <c r="I26" i="2"/>
  <c r="J26" i="2" s="1"/>
  <c r="E26" i="2"/>
  <c r="F26" i="2" s="1"/>
  <c r="S25" i="2"/>
  <c r="T25" i="2" s="1"/>
  <c r="N25" i="2"/>
  <c r="O25" i="2" s="1"/>
  <c r="I25" i="2"/>
  <c r="J25" i="2" s="1"/>
  <c r="S21" i="2"/>
  <c r="T21" i="2" s="1"/>
  <c r="O20" i="2"/>
  <c r="O21" i="2"/>
  <c r="S19" i="2"/>
  <c r="T19" i="2" s="1"/>
  <c r="O18" i="2"/>
  <c r="N19" i="2"/>
  <c r="O19" i="2" s="1"/>
  <c r="J20" i="2"/>
  <c r="J21" i="2"/>
  <c r="I19" i="2"/>
  <c r="J19" i="2" s="1"/>
  <c r="I18" i="2"/>
  <c r="J18" i="2" s="1"/>
  <c r="E20" i="2"/>
  <c r="F20" i="2" s="1"/>
  <c r="K20" i="2" s="1"/>
  <c r="E21" i="2"/>
  <c r="F21" i="2" s="1"/>
  <c r="K21" i="2" s="1"/>
  <c r="E22" i="2"/>
  <c r="F22" i="2" s="1"/>
  <c r="E24" i="2"/>
  <c r="F24" i="2" s="1"/>
  <c r="E25" i="2"/>
  <c r="F25" i="2" s="1"/>
  <c r="E27" i="2"/>
  <c r="F27" i="2" s="1"/>
  <c r="E28" i="2"/>
  <c r="F28" i="2" s="1"/>
  <c r="E18" i="2"/>
  <c r="F18" i="2" s="1"/>
  <c r="E19" i="2"/>
  <c r="F19" i="2" s="1"/>
  <c r="S16" i="2"/>
  <c r="T16" i="2" s="1"/>
  <c r="S17" i="2"/>
  <c r="T17" i="2" s="1"/>
  <c r="E17" i="2"/>
  <c r="F17" i="2" s="1"/>
  <c r="P21" i="2" l="1"/>
  <c r="K35" i="2"/>
  <c r="P35" i="2" s="1"/>
  <c r="K33" i="2"/>
  <c r="K25" i="2"/>
  <c r="P25" i="2" s="1"/>
  <c r="P20" i="2"/>
  <c r="K27" i="2"/>
  <c r="P27" i="2" s="1"/>
  <c r="P33" i="2"/>
  <c r="K29" i="2"/>
  <c r="P29" i="2" s="1"/>
  <c r="K18" i="2"/>
  <c r="P18" i="2" s="1"/>
  <c r="K23" i="2"/>
  <c r="P23" i="2" s="1"/>
  <c r="K19" i="2"/>
  <c r="P19" i="2" s="1"/>
  <c r="K26" i="2"/>
  <c r="P26" i="2" s="1"/>
  <c r="N12" i="2" l="1"/>
  <c r="O12" i="2" s="1"/>
  <c r="N13" i="2"/>
  <c r="O13" i="2" s="1"/>
  <c r="N14" i="2"/>
  <c r="O14" i="2" s="1"/>
  <c r="N15" i="2"/>
  <c r="O15" i="2" s="1"/>
  <c r="N16" i="2"/>
  <c r="O16" i="2" s="1"/>
  <c r="N17" i="2"/>
  <c r="O17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N11" i="2"/>
  <c r="O11" i="2" s="1"/>
  <c r="T9" i="2"/>
  <c r="S9" i="2"/>
  <c r="N9" i="2"/>
  <c r="O9" i="2" s="1"/>
  <c r="I7" i="2" l="1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K17" i="2" s="1"/>
  <c r="P17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I6" i="2"/>
  <c r="J6" i="2" s="1"/>
  <c r="S6" i="2"/>
  <c r="T6" i="2" s="1"/>
  <c r="N6" i="2"/>
  <c r="O6" i="2" s="1"/>
  <c r="E6" i="2"/>
  <c r="F6" i="2" s="1"/>
  <c r="K6" i="2" l="1"/>
  <c r="P6" i="2" s="1"/>
  <c r="K10" i="2"/>
  <c r="P10" i="2" s="1"/>
  <c r="K15" i="2"/>
  <c r="P15" i="2" s="1"/>
  <c r="K7" i="2"/>
  <c r="K16" i="2"/>
  <c r="P16" i="2" s="1"/>
  <c r="K8" i="2"/>
  <c r="K14" i="2"/>
  <c r="P14" i="2" s="1"/>
  <c r="K9" i="2"/>
  <c r="P9" i="2" s="1"/>
  <c r="K13" i="2"/>
  <c r="P13" i="2" s="1"/>
  <c r="K12" i="2"/>
  <c r="P12" i="2" s="1"/>
  <c r="K11" i="2"/>
  <c r="P11" i="2" s="1"/>
</calcChain>
</file>

<file path=xl/sharedStrings.xml><?xml version="1.0" encoding="utf-8"?>
<sst xmlns="http://schemas.openxmlformats.org/spreadsheetml/2006/main" count="381" uniqueCount="175">
  <si>
    <t>ที่</t>
  </si>
  <si>
    <t>ชื่อสายงาน</t>
  </si>
  <si>
    <t>จำนวนที่มีอยู่ปัจจุบัน</t>
  </si>
  <si>
    <t>อัตราตำแหน่งที่คาดว่าจะต้องใช้</t>
  </si>
  <si>
    <t>อัตรากำลังคน</t>
  </si>
  <si>
    <t>ภาระค่าใช้จ่ายเพิ่มขึ้น</t>
  </si>
  <si>
    <t>ค่าใช้จ่ายรวม</t>
  </si>
  <si>
    <t>หมายเหตุ</t>
  </si>
  <si>
    <t xml:space="preserve">ระดับ </t>
  </si>
  <si>
    <t>จำนวน</t>
  </si>
  <si>
    <t>ในช่วงระยะ 3 ปีข้างหน้า</t>
  </si>
  <si>
    <t>เพิ่ม/ลด</t>
  </si>
  <si>
    <t>ตำแหน่ง</t>
  </si>
  <si>
    <t>ทั้งหมด</t>
  </si>
  <si>
    <t>จำนวนคน</t>
  </si>
  <si>
    <t>เงินเดือน(1)</t>
  </si>
  <si>
    <t xml:space="preserve"> -</t>
  </si>
  <si>
    <t>สำนักปลัด</t>
  </si>
  <si>
    <t>หัวหน้าสำนักปลัด(นักบริหารงานทั่วไป)</t>
  </si>
  <si>
    <t xml:space="preserve">นักพัฒนาชุมชน  </t>
  </si>
  <si>
    <t xml:space="preserve">เจ้าพนักงานธุรการ  </t>
  </si>
  <si>
    <t>ว่าง</t>
  </si>
  <si>
    <t>พนักงานขับรถยนต์</t>
  </si>
  <si>
    <t>พนักงานขับเครื่องจักรกลขนาดเบา</t>
  </si>
  <si>
    <t>คนงาน</t>
  </si>
  <si>
    <t xml:space="preserve">นักวิชาการเงินและบัญชี  </t>
  </si>
  <si>
    <t xml:space="preserve">นักวิชาการจัดเก็บรายได้ </t>
  </si>
  <si>
    <t xml:space="preserve">เจ้าพนักงานพัสดุ  </t>
  </si>
  <si>
    <t>รวม (ยกไป)</t>
  </si>
  <si>
    <t>ยกมา</t>
  </si>
  <si>
    <t>กองช่าง</t>
  </si>
  <si>
    <t>ผู้อำนวยการกองช่าง(นักบริหารงานช่าง)</t>
  </si>
  <si>
    <t xml:space="preserve"> - </t>
  </si>
  <si>
    <t xml:space="preserve">นายช่างโยธา  </t>
  </si>
  <si>
    <t xml:space="preserve">นักวิชาการศึกษา </t>
  </si>
  <si>
    <t xml:space="preserve">ครู </t>
  </si>
  <si>
    <t>ผู้ดูแลเด็ก</t>
  </si>
  <si>
    <t>อบต.สมทบ</t>
  </si>
  <si>
    <t>(4)</t>
  </si>
  <si>
    <t>รวม</t>
  </si>
  <si>
    <t>(5)</t>
  </si>
  <si>
    <t>ประมาณการประโยชน์ตอบแทนอื่น</t>
  </si>
  <si>
    <t>(6)</t>
  </si>
  <si>
    <t>รวมเป็นค่าใช้จ่ายบุคคลทั้งสิ้น</t>
  </si>
  <si>
    <t>(7)</t>
  </si>
  <si>
    <t xml:space="preserve">คิดเป็นร้อยละ 40 ของงบประมาณรายจ่ายประจำปี </t>
  </si>
  <si>
    <t>ระดับต้น</t>
  </si>
  <si>
    <t>รองปลัด อบต.(นักบริหารท้องถิ่น)</t>
  </si>
  <si>
    <t xml:space="preserve">นักวิเคราะห์นโยบายและแผน </t>
  </si>
  <si>
    <t>ปฏิบัติการ</t>
  </si>
  <si>
    <t>ชำนาญการ</t>
  </si>
  <si>
    <t>ปฏิบัติงาน</t>
  </si>
  <si>
    <t>กองคลัง</t>
  </si>
  <si>
    <t>นักบริหารงานการคลัง</t>
  </si>
  <si>
    <t>กองการศึกษา ศาสนาและวัฒนธรรม</t>
  </si>
  <si>
    <t xml:space="preserve"> -๒-</t>
  </si>
  <si>
    <t>ปลัด อบต.(นักบริหารงานท้องถิ่น)</t>
  </si>
  <si>
    <t>ทั่วไป</t>
  </si>
  <si>
    <t>เงินประจำตำแหน่ง</t>
  </si>
  <si>
    <t xml:space="preserve"> 2560 + 1 ขั้น</t>
  </si>
  <si>
    <t>ปี 2560</t>
  </si>
  <si>
    <t>งด ต.ค. 58</t>
  </si>
  <si>
    <t>รวมเงินเดือน</t>
  </si>
  <si>
    <t xml:space="preserve"> ปลัด อบต.(นักบริหารท้องถิ่น)</t>
  </si>
  <si>
    <t>เจ้าพนักงานธุรการ  (ลูกจ้างประจำ)</t>
  </si>
  <si>
    <t>เงินม.ค. 59</t>
  </si>
  <si>
    <t>รวมเป็นเงิน</t>
  </si>
  <si>
    <t>ปี 59</t>
  </si>
  <si>
    <t>รวมเงิน</t>
  </si>
  <si>
    <t>เดือน</t>
  </si>
  <si>
    <t>บัญชี  4</t>
  </si>
  <si>
    <t>เงินประจำ</t>
  </si>
  <si>
    <t>(ช่วงที่ ๑)</t>
  </si>
  <si>
    <t>(ช่วงที่ ๒)</t>
  </si>
  <si>
    <t>ปี 59 ทั้งสิน</t>
  </si>
  <si>
    <t xml:space="preserve"> ต.ต.- ธ.ค</t>
  </si>
  <si>
    <t>ปี 58</t>
  </si>
  <si>
    <t>ม.ค.-มี.ค.59</t>
  </si>
  <si>
    <t>บัญชี 5</t>
  </si>
  <si>
    <t>ต้น</t>
  </si>
  <si>
    <t>กลุ่ม 1-2</t>
  </si>
  <si>
    <t>ผู้ช่วยเจ้าพนักงานธุรการ</t>
  </si>
  <si>
    <t>พนักงานจ้าง</t>
  </si>
  <si>
    <t>ตามภารกิจ</t>
  </si>
  <si>
    <t>คนงานทั่วไป</t>
  </si>
  <si>
    <t>เงินเดือน</t>
  </si>
  <si>
    <t>ปี 60</t>
  </si>
  <si>
    <t>ใช้ในช่วงระยะ 3 ปีข้างหน้า</t>
  </si>
  <si>
    <t xml:space="preserve">อัตราตำแหน่งที่คาดว่าจะต้อง </t>
  </si>
  <si>
    <t>นักบริหารงานศึกษา</t>
  </si>
  <si>
    <t>ภารกิจ</t>
  </si>
  <si>
    <t>ปฏิบัติการ/</t>
  </si>
  <si>
    <t>ปฏิบัติงาน/</t>
  </si>
  <si>
    <t>ชำนาญงาน</t>
  </si>
  <si>
    <t>โครงสร้างส่วนราชการ  กองช่าง</t>
  </si>
  <si>
    <t>ผู้อำนวยการกองช่าง</t>
  </si>
  <si>
    <t>(นักบริหารงานช่าง  7 )</t>
  </si>
  <si>
    <t>งานบริหารทั่วไปเกี่ยวกับ</t>
  </si>
  <si>
    <t>งานก่อสร้าง</t>
  </si>
  <si>
    <t>งานออกแบบและควบคุมอาคาร</t>
  </si>
  <si>
    <t>งานประสานสาธารณูปโภค</t>
  </si>
  <si>
    <t>งานประปา</t>
  </si>
  <si>
    <t>งานผังเมือง</t>
  </si>
  <si>
    <t>เคหะและชุมชน</t>
  </si>
  <si>
    <r>
      <t xml:space="preserve"> </t>
    </r>
    <r>
      <rPr>
        <sz val="16"/>
        <color theme="1"/>
        <rFont val="TH SarabunIT๙"/>
        <family val="2"/>
      </rPr>
      <t>- นายช่างโยธา 4 (1)</t>
    </r>
  </si>
  <si>
    <t xml:space="preserve"> - เจ้าหน้าที่ธุรการ 1-3/4 (ว่าง)</t>
  </si>
  <si>
    <t xml:space="preserve"> - คนงาน (3)</t>
  </si>
  <si>
    <t>ระดับ</t>
  </si>
  <si>
    <t>7ว</t>
  </si>
  <si>
    <t>6ว</t>
  </si>
  <si>
    <t>ลูกจ้างประจำ</t>
  </si>
  <si>
    <t>พนักงานจ้างตามภารกิจ</t>
  </si>
  <si>
    <t>พนักงานจ้างทั่วไป</t>
  </si>
  <si>
    <t>ปลัด อบต.</t>
  </si>
  <si>
    <t>รองปลัด อบต.</t>
  </si>
  <si>
    <t>หัวหน้าสำนักปลัด</t>
  </si>
  <si>
    <t xml:space="preserve">( นักบริหารงานช่าง 7 ) </t>
  </si>
  <si>
    <t>1. นักวิชาการเงินและบัญชี2-4/5(ว่าง1)</t>
  </si>
  <si>
    <t>1.นายช่างโยธา 4(1)</t>
  </si>
  <si>
    <t>1.นักวิชาการศึกษา 5(1)</t>
  </si>
  <si>
    <t>2. นักวิชาการจัดเก็บรายได้ 5(1)</t>
  </si>
  <si>
    <t>2.เจ้าหน้าที่ธุรการ 1-3/4(ว่าง)</t>
  </si>
  <si>
    <t>2.ครู (2)</t>
  </si>
  <si>
    <t>3. เจ้าพนักงานพัสดุ 2-4/5 (ว่าง1)</t>
  </si>
  <si>
    <t>3. คนงาน(3)</t>
  </si>
  <si>
    <t>3.ผู้ดูแลเด็ก(1)</t>
  </si>
  <si>
    <t>4. คนงาน(2)</t>
  </si>
  <si>
    <t>4.ผู้ช่วยเจ้าหน้าที่ธุรการ(1)</t>
  </si>
  <si>
    <t>5.คนงาน(1)</t>
  </si>
  <si>
    <t xml:space="preserve">ระดับ             7        </t>
  </si>
  <si>
    <t>7 ว        6</t>
  </si>
  <si>
    <t xml:space="preserve"> 4       3</t>
  </si>
  <si>
    <t xml:space="preserve">  2         1</t>
  </si>
  <si>
    <t>ค.ศ.1</t>
  </si>
  <si>
    <t>จำนวน            2</t>
  </si>
  <si>
    <t xml:space="preserve">   -         4</t>
  </si>
  <si>
    <t xml:space="preserve"> 1</t>
  </si>
  <si>
    <t>3</t>
  </si>
  <si>
    <t xml:space="preserve">   2      -</t>
  </si>
  <si>
    <t xml:space="preserve">   -         -</t>
  </si>
  <si>
    <t>2</t>
  </si>
  <si>
    <t xml:space="preserve">         1</t>
  </si>
  <si>
    <t xml:space="preserve">  5</t>
  </si>
  <si>
    <t>12</t>
  </si>
  <si>
    <t>(นักบริหารงานท้องถิ่น)</t>
  </si>
  <si>
    <t>สำนักปลัด อบต.</t>
  </si>
  <si>
    <t>(นักบริหารงานทั่วไป)</t>
  </si>
  <si>
    <t>ผู้อำนวยการกองคลัง</t>
  </si>
  <si>
    <t>( นักบริหารงานการคลัง)</t>
  </si>
  <si>
    <t>ผู้อำนวยการกองศึกษา ศาสนาและวัฒนธรรม</t>
  </si>
  <si>
    <t>( นักบริหารงานศึกษา)</t>
  </si>
  <si>
    <t>1. นักวิเคราะห์นโยบายและแผน (ปฎิบัติการ/ชำนาญการ)</t>
  </si>
  <si>
    <t>2. นักพัฒนาชุมชน ชำนาญการ</t>
  </si>
  <si>
    <t xml:space="preserve">3. เจ้าพนักงานธุรการ  ปฏิบัติงาน </t>
  </si>
  <si>
    <t>๔. เจ้าพนักงานธุรการ (ลูกจ้างประจำ)</t>
  </si>
  <si>
    <t xml:space="preserve">๕ ผู้ช่วยเจ้าพนักงานธุรการ </t>
  </si>
  <si>
    <t xml:space="preserve">๖. พนักงานขับรถยนต์ </t>
  </si>
  <si>
    <t>๗. พนักงานขับเครื่องจักรกลขนาด</t>
  </si>
  <si>
    <t>๘. คนงาน (๖)</t>
  </si>
  <si>
    <t xml:space="preserve">   </t>
  </si>
  <si>
    <t xml:space="preserve"> </t>
  </si>
  <si>
    <t>ประมาณการประโยชน์ตอบแทนอื่น ๒๐%</t>
  </si>
  <si>
    <t>เจ้าพนักงานการเงินและบัญชี</t>
  </si>
  <si>
    <t>ผู้ช่วยนายช่างไฟฟ้า</t>
  </si>
  <si>
    <t>-</t>
  </si>
  <si>
    <t>เพิ่ม</t>
  </si>
  <si>
    <t>เจ้าพนักงานสาธารณสุข</t>
  </si>
  <si>
    <t>ปง/ชง.</t>
  </si>
  <si>
    <t>+1</t>
  </si>
  <si>
    <t>9. ภาระค่าใช้จ่ายเกี่ยวกับเงินเดือนและประโยชน์ตอบแทนอื่น</t>
  </si>
  <si>
    <t>ยุบเลิก</t>
  </si>
  <si>
    <t>+2</t>
  </si>
  <si>
    <t>กำหนดเพิ่ม</t>
  </si>
  <si>
    <t>อุดหนุนจากกรมฯ</t>
  </si>
  <si>
    <t>หมายเหตุ งบประมาณรายจ่ายประจำปี 2560  28,564,000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</si>
</sst>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4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rgb="FFFF0000"/>
      <name val="TH SarabunPSK"/>
      <family val="2"/>
    </font>
    <font>
      <b/>
      <sz val="9"/>
      <name val="TH SarabunPSK"/>
      <family val="2"/>
    </font>
    <font>
      <b/>
      <sz val="9"/>
      <color theme="1"/>
      <name val="TH SarabunIT๙"/>
      <family val="2"/>
    </font>
    <font>
      <sz val="9"/>
      <name val="TH SarabunPSK"/>
      <family val="2"/>
    </font>
    <font>
      <sz val="9"/>
      <color theme="1"/>
      <name val="TH SarabunIT๙"/>
      <family val="2"/>
    </font>
    <font>
      <b/>
      <sz val="9"/>
      <color rgb="FFFF0000"/>
      <name val="TH SarabunPSK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1"/>
      <color theme="1"/>
      <name val="TH SarabunIT๙"/>
      <family val="2"/>
    </font>
    <font>
      <sz val="12"/>
      <color theme="1"/>
      <name val="TH SarabunIT๙"/>
      <family val="2"/>
    </font>
    <font>
      <b/>
      <sz val="9"/>
      <color theme="1"/>
      <name val="TH SarabunIT๙"/>
      <family val="2"/>
    </font>
    <font>
      <sz val="10"/>
      <color theme="1"/>
      <name val="TH SarabunIT๙"/>
      <family val="2"/>
    </font>
    <font>
      <sz val="10"/>
      <color rgb="FFFF0000"/>
      <name val="TH SarabunIT๙"/>
      <family val="2"/>
    </font>
    <font>
      <b/>
      <sz val="10"/>
      <color theme="1"/>
      <name val="TH SarabunIT๙"/>
      <family val="2"/>
    </font>
    <font>
      <sz val="10"/>
      <name val="TH SarabunIT๙"/>
      <family val="2"/>
    </font>
    <font>
      <sz val="10"/>
      <color rgb="FFC00000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1"/>
      <color theme="1"/>
      <name val="TH SarabunIT๙"/>
      <family val="2"/>
      <charset val="222"/>
    </font>
    <font>
      <b/>
      <sz val="11"/>
      <color theme="1"/>
      <name val="Tahoma"/>
      <family val="2"/>
      <charset val="222"/>
      <scheme val="minor"/>
    </font>
    <font>
      <u/>
      <sz val="10"/>
      <color theme="1"/>
      <name val="TH SarabunIT๙"/>
      <family val="2"/>
    </font>
    <font>
      <sz val="11"/>
      <color theme="1"/>
      <name val="TH SarabunIT๙"/>
      <family val="2"/>
    </font>
    <font>
      <sz val="8"/>
      <name val="TH SarabunIT๙"/>
      <family val="2"/>
    </font>
    <font>
      <sz val="8"/>
      <color theme="1"/>
      <name val="TH SarabunIT๙"/>
      <family val="2"/>
    </font>
    <font>
      <sz val="8"/>
      <color rgb="FFFF0000"/>
      <name val="TH SarabunIT๙"/>
      <family val="2"/>
    </font>
    <font>
      <sz val="10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3"/>
      <color theme="1"/>
      <name val="Tahoma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87" fontId="7" fillId="3" borderId="0" xfId="1" applyNumberFormat="1" applyFont="1" applyFill="1" applyBorder="1"/>
    <xf numFmtId="43" fontId="7" fillId="7" borderId="5" xfId="1" applyFont="1" applyFill="1" applyBorder="1" applyAlignment="1">
      <alignment horizontal="center" vertical="center"/>
    </xf>
    <xf numFmtId="187" fontId="9" fillId="3" borderId="5" xfId="1" applyNumberFormat="1" applyFont="1" applyFill="1" applyBorder="1" applyAlignment="1">
      <alignment horizontal="center" vertical="center" wrapText="1"/>
    </xf>
    <xf numFmtId="187" fontId="9" fillId="8" borderId="5" xfId="1" applyNumberFormat="1" applyFont="1" applyFill="1" applyBorder="1" applyAlignment="1">
      <alignment horizontal="center" vertical="center" wrapText="1"/>
    </xf>
    <xf numFmtId="43" fontId="7" fillId="4" borderId="5" xfId="1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187" fontId="9" fillId="0" borderId="2" xfId="1" applyNumberFormat="1" applyFont="1" applyFill="1" applyBorder="1" applyAlignment="1">
      <alignment horizontal="center" wrapText="1"/>
    </xf>
    <xf numFmtId="0" fontId="10" fillId="2" borderId="0" xfId="0" applyFont="1" applyFill="1"/>
    <xf numFmtId="15" fontId="7" fillId="7" borderId="5" xfId="1" applyNumberFormat="1" applyFont="1" applyFill="1" applyBorder="1" applyAlignment="1">
      <alignment horizontal="center" vertical="center"/>
    </xf>
    <xf numFmtId="15" fontId="7" fillId="4" borderId="5" xfId="1" applyNumberFormat="1" applyFont="1" applyFill="1" applyBorder="1" applyAlignment="1">
      <alignment horizontal="center" vertical="center"/>
    </xf>
    <xf numFmtId="15" fontId="7" fillId="2" borderId="5" xfId="1" applyNumberFormat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horizontal="center" vertical="center"/>
    </xf>
    <xf numFmtId="43" fontId="7" fillId="7" borderId="9" xfId="1" applyFont="1" applyFill="1" applyBorder="1" applyAlignment="1">
      <alignment horizontal="center" vertical="center"/>
    </xf>
    <xf numFmtId="187" fontId="9" fillId="3" borderId="9" xfId="1" applyNumberFormat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/>
    </xf>
    <xf numFmtId="43" fontId="7" fillId="2" borderId="9" xfId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/>
    <xf numFmtId="187" fontId="6" fillId="0" borderId="21" xfId="1" applyNumberFormat="1" applyFont="1" applyBorder="1"/>
    <xf numFmtId="187" fontId="9" fillId="0" borderId="21" xfId="1" applyNumberFormat="1" applyFont="1" applyBorder="1"/>
    <xf numFmtId="187" fontId="9" fillId="7" borderId="21" xfId="1" applyNumberFormat="1" applyFont="1" applyFill="1" applyBorder="1"/>
    <xf numFmtId="187" fontId="9" fillId="3" borderId="21" xfId="1" applyNumberFormat="1" applyFont="1" applyFill="1" applyBorder="1"/>
    <xf numFmtId="187" fontId="9" fillId="8" borderId="21" xfId="1" applyNumberFormat="1" applyFont="1" applyFill="1" applyBorder="1"/>
    <xf numFmtId="187" fontId="9" fillId="5" borderId="21" xfId="1" applyNumberFormat="1" applyFont="1" applyFill="1" applyBorder="1"/>
    <xf numFmtId="187" fontId="9" fillId="4" borderId="21" xfId="1" applyNumberFormat="1" applyFont="1" applyFill="1" applyBorder="1"/>
    <xf numFmtId="187" fontId="7" fillId="2" borderId="21" xfId="1" applyNumberFormat="1" applyFont="1" applyFill="1" applyBorder="1"/>
    <xf numFmtId="187" fontId="9" fillId="2" borderId="21" xfId="1" applyNumberFormat="1" applyFont="1" applyFill="1" applyBorder="1"/>
    <xf numFmtId="187" fontId="9" fillId="0" borderId="21" xfId="1" applyNumberFormat="1" applyFont="1" applyFill="1" applyBorder="1"/>
    <xf numFmtId="187" fontId="7" fillId="3" borderId="21" xfId="1" applyNumberFormat="1" applyFont="1" applyFill="1" applyBorder="1"/>
    <xf numFmtId="0" fontId="8" fillId="4" borderId="15" xfId="0" applyFont="1" applyFill="1" applyBorder="1"/>
    <xf numFmtId="187" fontId="11" fillId="0" borderId="21" xfId="1" applyNumberFormat="1" applyFont="1" applyBorder="1" applyAlignment="1">
      <alignment horizontal="center"/>
    </xf>
    <xf numFmtId="187" fontId="7" fillId="0" borderId="21" xfId="1" applyNumberFormat="1" applyFont="1" applyBorder="1" applyAlignment="1">
      <alignment horizontal="center"/>
    </xf>
    <xf numFmtId="187" fontId="11" fillId="0" borderId="21" xfId="1" applyNumberFormat="1" applyFont="1" applyBorder="1" applyAlignment="1">
      <alignment horizontal="left"/>
    </xf>
    <xf numFmtId="187" fontId="7" fillId="0" borderId="21" xfId="1" applyNumberFormat="1" applyFont="1" applyBorder="1" applyAlignment="1">
      <alignment horizontal="left"/>
    </xf>
    <xf numFmtId="0" fontId="8" fillId="5" borderId="15" xfId="0" applyFont="1" applyFill="1" applyBorder="1"/>
    <xf numFmtId="0" fontId="10" fillId="2" borderId="19" xfId="0" applyFont="1" applyFill="1" applyBorder="1" applyAlignment="1">
      <alignment horizontal="center"/>
    </xf>
    <xf numFmtId="0" fontId="10" fillId="2" borderId="18" xfId="0" applyFont="1" applyFill="1" applyBorder="1"/>
    <xf numFmtId="0" fontId="8" fillId="6" borderId="18" xfId="0" applyFont="1" applyFill="1" applyBorder="1"/>
    <xf numFmtId="0" fontId="10" fillId="2" borderId="14" xfId="0" applyFont="1" applyFill="1" applyBorder="1"/>
    <xf numFmtId="0" fontId="8" fillId="3" borderId="14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25" xfId="0" applyFont="1" applyFill="1" applyBorder="1"/>
    <xf numFmtId="49" fontId="10" fillId="2" borderId="23" xfId="0" applyNumberFormat="1" applyFont="1" applyFill="1" applyBorder="1" applyAlignment="1">
      <alignment horizontal="center"/>
    </xf>
    <xf numFmtId="0" fontId="10" fillId="2" borderId="23" xfId="0" applyFont="1" applyFill="1" applyBorder="1" applyAlignment="1"/>
    <xf numFmtId="0" fontId="5" fillId="2" borderId="0" xfId="0" applyFont="1" applyFill="1"/>
    <xf numFmtId="49" fontId="10" fillId="2" borderId="16" xfId="0" applyNumberFormat="1" applyFont="1" applyFill="1" applyBorder="1" applyAlignment="1">
      <alignment horizontal="center"/>
    </xf>
    <xf numFmtId="0" fontId="10" fillId="2" borderId="16" xfId="0" applyFont="1" applyFill="1" applyBorder="1" applyAlignment="1"/>
    <xf numFmtId="187" fontId="6" fillId="0" borderId="21" xfId="1" applyNumberFormat="1" applyFont="1" applyBorder="1" applyAlignment="1"/>
    <xf numFmtId="187" fontId="9" fillId="0" borderId="21" xfId="1" applyNumberFormat="1" applyFont="1" applyBorder="1" applyAlignment="1"/>
    <xf numFmtId="49" fontId="10" fillId="2" borderId="27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87" fontId="9" fillId="5" borderId="21" xfId="1" applyNumberFormat="1" applyFont="1" applyFill="1" applyBorder="1" applyAlignment="1">
      <alignment horizontal="center" vertical="center"/>
    </xf>
    <xf numFmtId="187" fontId="9" fillId="4" borderId="21" xfId="1" applyNumberFormat="1" applyFont="1" applyFill="1" applyBorder="1" applyAlignment="1">
      <alignment horizontal="center" vertical="center"/>
    </xf>
    <xf numFmtId="187" fontId="9" fillId="2" borderId="21" xfId="1" applyNumberFormat="1" applyFont="1" applyFill="1" applyBorder="1" applyAlignment="1">
      <alignment horizontal="center" vertical="center"/>
    </xf>
    <xf numFmtId="187" fontId="11" fillId="0" borderId="21" xfId="1" applyNumberFormat="1" applyFont="1" applyBorder="1" applyAlignment="1"/>
    <xf numFmtId="187" fontId="7" fillId="0" borderId="21" xfId="1" applyNumberFormat="1" applyFont="1" applyBorder="1" applyAlignment="1"/>
    <xf numFmtId="187" fontId="6" fillId="0" borderId="0" xfId="1" applyNumberFormat="1" applyFont="1" applyFill="1" applyBorder="1" applyAlignment="1">
      <alignment horizontal="left"/>
    </xf>
    <xf numFmtId="187" fontId="9" fillId="0" borderId="0" xfId="1" applyNumberFormat="1" applyFont="1" applyFill="1" applyBorder="1" applyAlignment="1">
      <alignment horizontal="left"/>
    </xf>
    <xf numFmtId="187" fontId="9" fillId="7" borderId="0" xfId="1" applyNumberFormat="1" applyFont="1" applyFill="1" applyBorder="1" applyAlignment="1">
      <alignment horizontal="left"/>
    </xf>
    <xf numFmtId="187" fontId="9" fillId="3" borderId="0" xfId="1" applyNumberFormat="1" applyFont="1" applyFill="1" applyBorder="1" applyAlignment="1">
      <alignment horizontal="left"/>
    </xf>
    <xf numFmtId="187" fontId="9" fillId="8" borderId="0" xfId="1" applyNumberFormat="1" applyFont="1" applyFill="1" applyBorder="1"/>
    <xf numFmtId="187" fontId="9" fillId="5" borderId="0" xfId="1" applyNumberFormat="1" applyFont="1" applyFill="1" applyBorder="1"/>
    <xf numFmtId="187" fontId="9" fillId="4" borderId="0" xfId="1" applyNumberFormat="1" applyFont="1" applyFill="1" applyBorder="1"/>
    <xf numFmtId="187" fontId="7" fillId="7" borderId="0" xfId="1" applyNumberFormat="1" applyFont="1" applyFill="1" applyBorder="1"/>
    <xf numFmtId="187" fontId="9" fillId="0" borderId="0" xfId="1" applyNumberFormat="1" applyFont="1" applyFill="1" applyBorder="1"/>
    <xf numFmtId="43" fontId="7" fillId="6" borderId="2" xfId="1" applyFont="1" applyFill="1" applyBorder="1" applyAlignment="1">
      <alignment horizontal="center" vertical="center"/>
    </xf>
    <xf numFmtId="15" fontId="7" fillId="6" borderId="5" xfId="1" applyNumberFormat="1" applyFont="1" applyFill="1" applyBorder="1" applyAlignment="1">
      <alignment horizontal="center" vertical="center"/>
    </xf>
    <xf numFmtId="43" fontId="7" fillId="6" borderId="5" xfId="1" applyFont="1" applyFill="1" applyBorder="1" applyAlignment="1">
      <alignment horizontal="center" vertical="center"/>
    </xf>
    <xf numFmtId="187" fontId="7" fillId="6" borderId="21" xfId="1" applyNumberFormat="1" applyFont="1" applyFill="1" applyBorder="1"/>
    <xf numFmtId="187" fontId="9" fillId="6" borderId="21" xfId="1" applyNumberFormat="1" applyFont="1" applyFill="1" applyBorder="1"/>
    <xf numFmtId="187" fontId="9" fillId="6" borderId="0" xfId="1" applyNumberFormat="1" applyFont="1" applyFill="1" applyBorder="1"/>
    <xf numFmtId="0" fontId="3" fillId="0" borderId="0" xfId="0" applyFont="1"/>
    <xf numFmtId="0" fontId="13" fillId="0" borderId="0" xfId="0" applyFont="1" applyBorder="1" applyAlignment="1"/>
    <xf numFmtId="0" fontId="3" fillId="0" borderId="0" xfId="0" applyFont="1" applyBorder="1"/>
    <xf numFmtId="0" fontId="3" fillId="0" borderId="8" xfId="0" applyFont="1" applyBorder="1"/>
    <xf numFmtId="0" fontId="3" fillId="0" borderId="23" xfId="0" applyFont="1" applyBorder="1"/>
    <xf numFmtId="0" fontId="3" fillId="0" borderId="3" xfId="0" applyFont="1" applyBorder="1"/>
    <xf numFmtId="0" fontId="3" fillId="0" borderId="28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3" fillId="0" borderId="22" xfId="0" applyFont="1" applyBorder="1"/>
    <xf numFmtId="0" fontId="14" fillId="0" borderId="0" xfId="0" applyFont="1" applyBorder="1" applyAlignment="1">
      <alignment horizontal="center"/>
    </xf>
    <xf numFmtId="0" fontId="15" fillId="0" borderId="24" xfId="0" applyFont="1" applyBorder="1"/>
    <xf numFmtId="0" fontId="15" fillId="0" borderId="25" xfId="0" applyFont="1" applyBorder="1"/>
    <xf numFmtId="0" fontId="15" fillId="0" borderId="0" xfId="0" applyFont="1"/>
    <xf numFmtId="0" fontId="16" fillId="0" borderId="0" xfId="0" applyFont="1"/>
    <xf numFmtId="0" fontId="15" fillId="0" borderId="6" xfId="0" applyFont="1" applyBorder="1"/>
    <xf numFmtId="0" fontId="15" fillId="0" borderId="7" xfId="0" applyFont="1" applyBorder="1"/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5" fillId="0" borderId="23" xfId="0" applyFont="1" applyBorder="1"/>
    <xf numFmtId="0" fontId="15" fillId="0" borderId="3" xfId="0" applyFont="1" applyBorder="1"/>
    <xf numFmtId="0" fontId="15" fillId="0" borderId="28" xfId="0" applyFont="1" applyBorder="1"/>
    <xf numFmtId="0" fontId="17" fillId="0" borderId="0" xfId="0" applyFont="1"/>
    <xf numFmtId="0" fontId="17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/>
    <xf numFmtId="0" fontId="1" fillId="0" borderId="4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25" xfId="0" applyFont="1" applyBorder="1"/>
    <xf numFmtId="0" fontId="1" fillId="0" borderId="0" xfId="0" applyFont="1" applyBorder="1"/>
    <xf numFmtId="0" fontId="1" fillId="0" borderId="2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left"/>
    </xf>
    <xf numFmtId="0" fontId="2" fillId="0" borderId="21" xfId="0" applyFont="1" applyBorder="1"/>
    <xf numFmtId="49" fontId="1" fillId="0" borderId="21" xfId="0" applyNumberFormat="1" applyFont="1" applyBorder="1"/>
    <xf numFmtId="49" fontId="1" fillId="0" borderId="2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1" fillId="2" borderId="2" xfId="0" applyFont="1" applyFill="1" applyBorder="1" applyAlignment="1">
      <alignment horizontal="center"/>
    </xf>
    <xf numFmtId="0" fontId="22" fillId="2" borderId="0" xfId="0" applyFont="1" applyFill="1"/>
    <xf numFmtId="0" fontId="21" fillId="2" borderId="5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1" xfId="0" applyFont="1" applyFill="1" applyBorder="1"/>
    <xf numFmtId="49" fontId="24" fillId="2" borderId="12" xfId="0" applyNumberFormat="1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3" fontId="24" fillId="2" borderId="12" xfId="0" applyNumberFormat="1" applyFont="1" applyFill="1" applyBorder="1" applyAlignment="1">
      <alignment horizontal="center"/>
    </xf>
    <xf numFmtId="3" fontId="24" fillId="2" borderId="12" xfId="0" applyNumberFormat="1" applyFont="1" applyFill="1" applyBorder="1"/>
    <xf numFmtId="3" fontId="24" fillId="2" borderId="13" xfId="0" applyNumberFormat="1" applyFont="1" applyFill="1" applyBorder="1"/>
    <xf numFmtId="0" fontId="24" fillId="2" borderId="14" xfId="0" applyFont="1" applyFill="1" applyBorder="1" applyAlignment="1">
      <alignment horizontal="center"/>
    </xf>
    <xf numFmtId="0" fontId="24" fillId="2" borderId="15" xfId="0" applyFont="1" applyFill="1" applyBorder="1"/>
    <xf numFmtId="49" fontId="24" fillId="2" borderId="14" xfId="0" applyNumberFormat="1" applyFont="1" applyFill="1" applyBorder="1" applyAlignment="1">
      <alignment horizontal="center"/>
    </xf>
    <xf numFmtId="3" fontId="24" fillId="2" borderId="14" xfId="0" applyNumberFormat="1" applyFont="1" applyFill="1" applyBorder="1" applyAlignment="1">
      <alignment horizontal="center"/>
    </xf>
    <xf numFmtId="3" fontId="24" fillId="2" borderId="14" xfId="0" applyNumberFormat="1" applyFont="1" applyFill="1" applyBorder="1" applyAlignment="1">
      <alignment horizontal="right"/>
    </xf>
    <xf numFmtId="3" fontId="24" fillId="2" borderId="14" xfId="0" applyNumberFormat="1" applyFont="1" applyFill="1" applyBorder="1"/>
    <xf numFmtId="0" fontId="25" fillId="2" borderId="14" xfId="0" applyFont="1" applyFill="1" applyBorder="1" applyAlignment="1">
      <alignment horizontal="center"/>
    </xf>
    <xf numFmtId="0" fontId="26" fillId="10" borderId="15" xfId="0" applyFont="1" applyFill="1" applyBorder="1"/>
    <xf numFmtId="49" fontId="24" fillId="2" borderId="14" xfId="0" applyNumberFormat="1" applyFont="1" applyFill="1" applyBorder="1" applyAlignment="1">
      <alignment horizontal="left"/>
    </xf>
    <xf numFmtId="3" fontId="27" fillId="2" borderId="14" xfId="0" applyNumberFormat="1" applyFont="1" applyFill="1" applyBorder="1"/>
    <xf numFmtId="3" fontId="27" fillId="2" borderId="12" xfId="0" applyNumberFormat="1" applyFont="1" applyFill="1" applyBorder="1"/>
    <xf numFmtId="3" fontId="27" fillId="2" borderId="13" xfId="0" applyNumberFormat="1" applyFont="1" applyFill="1" applyBorder="1"/>
    <xf numFmtId="0" fontId="26" fillId="11" borderId="15" xfId="0" applyFont="1" applyFill="1" applyBorder="1"/>
    <xf numFmtId="3" fontId="25" fillId="2" borderId="14" xfId="0" applyNumberFormat="1" applyFont="1" applyFill="1" applyBorder="1"/>
    <xf numFmtId="3" fontId="25" fillId="2" borderId="16" xfId="0" applyNumberFormat="1" applyFont="1" applyFill="1" applyBorder="1"/>
    <xf numFmtId="3" fontId="27" fillId="2" borderId="16" xfId="0" applyNumberFormat="1" applyFont="1" applyFill="1" applyBorder="1"/>
    <xf numFmtId="0" fontId="27" fillId="2" borderId="14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3" fontId="24" fillId="2" borderId="14" xfId="0" applyNumberFormat="1" applyFont="1" applyFill="1" applyBorder="1" applyAlignment="1"/>
    <xf numFmtId="0" fontId="24" fillId="2" borderId="19" xfId="0" applyFont="1" applyFill="1" applyBorder="1" applyAlignment="1">
      <alignment horizontal="center"/>
    </xf>
    <xf numFmtId="0" fontId="24" fillId="2" borderId="18" xfId="0" applyFont="1" applyFill="1" applyBorder="1"/>
    <xf numFmtId="49" fontId="24" fillId="2" borderId="19" xfId="0" applyNumberFormat="1" applyFont="1" applyFill="1" applyBorder="1" applyAlignment="1">
      <alignment horizontal="center"/>
    </xf>
    <xf numFmtId="3" fontId="24" fillId="2" borderId="19" xfId="0" applyNumberFormat="1" applyFont="1" applyFill="1" applyBorder="1" applyAlignment="1">
      <alignment horizontal="center"/>
    </xf>
    <xf numFmtId="3" fontId="24" fillId="2" borderId="19" xfId="0" applyNumberFormat="1" applyFont="1" applyFill="1" applyBorder="1"/>
    <xf numFmtId="3" fontId="24" fillId="2" borderId="20" xfId="0" applyNumberFormat="1" applyFont="1" applyFill="1" applyBorder="1"/>
    <xf numFmtId="0" fontId="26" fillId="11" borderId="18" xfId="0" applyFont="1" applyFill="1" applyBorder="1"/>
    <xf numFmtId="0" fontId="24" fillId="2" borderId="2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49" fontId="24" fillId="2" borderId="21" xfId="0" applyNumberFormat="1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 horizontal="center"/>
    </xf>
    <xf numFmtId="187" fontId="24" fillId="2" borderId="21" xfId="1" applyNumberFormat="1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187" fontId="24" fillId="2" borderId="0" xfId="1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22" fillId="2" borderId="0" xfId="0" applyFont="1" applyFill="1" applyBorder="1"/>
    <xf numFmtId="0" fontId="21" fillId="2" borderId="9" xfId="0" applyFont="1" applyFill="1" applyBorder="1"/>
    <xf numFmtId="0" fontId="21" fillId="2" borderId="2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/>
    </xf>
    <xf numFmtId="49" fontId="26" fillId="2" borderId="21" xfId="0" applyNumberFormat="1" applyFont="1" applyFill="1" applyBorder="1" applyAlignment="1">
      <alignment horizontal="center"/>
    </xf>
    <xf numFmtId="3" fontId="26" fillId="2" borderId="2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 wrapText="1" shrinkToFit="1"/>
    </xf>
    <xf numFmtId="0" fontId="26" fillId="10" borderId="18" xfId="0" applyFont="1" applyFill="1" applyBorder="1"/>
    <xf numFmtId="0" fontId="22" fillId="2" borderId="8" xfId="0" applyFont="1" applyFill="1" applyBorder="1"/>
    <xf numFmtId="0" fontId="24" fillId="2" borderId="14" xfId="0" applyFont="1" applyFill="1" applyBorder="1"/>
    <xf numFmtId="3" fontId="24" fillId="2" borderId="16" xfId="0" applyNumberFormat="1" applyFont="1" applyFill="1" applyBorder="1"/>
    <xf numFmtId="0" fontId="32" fillId="2" borderId="5" xfId="0" applyFont="1" applyFill="1" applyBorder="1" applyAlignment="1">
      <alignment horizontal="center"/>
    </xf>
    <xf numFmtId="0" fontId="24" fillId="2" borderId="16" xfId="0" applyFont="1" applyFill="1" applyBorder="1"/>
    <xf numFmtId="0" fontId="24" fillId="2" borderId="30" xfId="0" applyFont="1" applyFill="1" applyBorder="1" applyAlignment="1">
      <alignment horizontal="center"/>
    </xf>
    <xf numFmtId="3" fontId="24" fillId="2" borderId="16" xfId="0" applyNumberFormat="1" applyFont="1" applyFill="1" applyBorder="1" applyAlignment="1">
      <alignment horizontal="right"/>
    </xf>
    <xf numFmtId="0" fontId="22" fillId="2" borderId="11" xfId="0" applyFont="1" applyFill="1" applyBorder="1"/>
    <xf numFmtId="0" fontId="26" fillId="11" borderId="11" xfId="0" applyFont="1" applyFill="1" applyBorder="1"/>
    <xf numFmtId="0" fontId="24" fillId="2" borderId="26" xfId="0" applyFont="1" applyFill="1" applyBorder="1" applyAlignment="1">
      <alignment horizontal="center"/>
    </xf>
    <xf numFmtId="3" fontId="24" fillId="2" borderId="12" xfId="0" applyNumberFormat="1" applyFont="1" applyFill="1" applyBorder="1" applyAlignment="1">
      <alignment horizontal="right"/>
    </xf>
    <xf numFmtId="3" fontId="24" fillId="2" borderId="13" xfId="0" applyNumberFormat="1" applyFont="1" applyFill="1" applyBorder="1" applyAlignment="1">
      <alignment horizontal="right"/>
    </xf>
    <xf numFmtId="0" fontId="24" fillId="2" borderId="11" xfId="0" applyFont="1" applyFill="1" applyBorder="1" applyAlignment="1">
      <alignment horizontal="left" vertical="center"/>
    </xf>
    <xf numFmtId="187" fontId="24" fillId="2" borderId="12" xfId="1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2" fillId="2" borderId="18" xfId="0" applyFont="1" applyFill="1" applyBorder="1"/>
    <xf numFmtId="0" fontId="24" fillId="2" borderId="5" xfId="0" applyFont="1" applyFill="1" applyBorder="1" applyAlignment="1">
      <alignment horizontal="center"/>
    </xf>
    <xf numFmtId="187" fontId="24" fillId="2" borderId="5" xfId="1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/>
    </xf>
    <xf numFmtId="0" fontId="26" fillId="10" borderId="13" xfId="0" applyFont="1" applyFill="1" applyBorder="1"/>
    <xf numFmtId="0" fontId="33" fillId="2" borderId="14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/>
    </xf>
    <xf numFmtId="0" fontId="26" fillId="11" borderId="26" xfId="0" applyFont="1" applyFill="1" applyBorder="1"/>
    <xf numFmtId="0" fontId="24" fillId="2" borderId="26" xfId="0" applyFont="1" applyFill="1" applyBorder="1"/>
    <xf numFmtId="0" fontId="35" fillId="2" borderId="14" xfId="0" applyFont="1" applyFill="1" applyBorder="1" applyAlignment="1">
      <alignment horizontal="center"/>
    </xf>
    <xf numFmtId="49" fontId="24" fillId="2" borderId="5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5" xfId="0" applyNumberFormat="1" applyFont="1" applyFill="1" applyBorder="1"/>
    <xf numFmtId="3" fontId="24" fillId="2" borderId="24" xfId="0" applyNumberFormat="1" applyFont="1" applyFill="1" applyBorder="1"/>
    <xf numFmtId="0" fontId="35" fillId="2" borderId="19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24" fillId="2" borderId="12" xfId="0" applyFont="1" applyFill="1" applyBorder="1"/>
    <xf numFmtId="0" fontId="36" fillId="2" borderId="19" xfId="0" applyFont="1" applyFill="1" applyBorder="1" applyAlignment="1">
      <alignment horizontal="center"/>
    </xf>
    <xf numFmtId="49" fontId="33" fillId="2" borderId="23" xfId="0" applyNumberFormat="1" applyFont="1" applyFill="1" applyBorder="1" applyAlignment="1">
      <alignment horizontal="center"/>
    </xf>
    <xf numFmtId="0" fontId="24" fillId="2" borderId="23" xfId="0" applyFont="1" applyFill="1" applyBorder="1" applyAlignment="1"/>
    <xf numFmtId="49" fontId="37" fillId="2" borderId="21" xfId="0" applyNumberFormat="1" applyFont="1" applyFill="1" applyBorder="1" applyAlignment="1">
      <alignment horizontal="center"/>
    </xf>
    <xf numFmtId="49" fontId="33" fillId="2" borderId="16" xfId="0" applyNumberFormat="1" applyFont="1" applyFill="1" applyBorder="1" applyAlignment="1">
      <alignment horizontal="center"/>
    </xf>
    <xf numFmtId="0" fontId="24" fillId="2" borderId="4" xfId="0" applyFont="1" applyFill="1" applyBorder="1" applyAlignment="1"/>
    <xf numFmtId="0" fontId="37" fillId="2" borderId="3" xfId="0" applyFont="1" applyFill="1" applyBorder="1" applyAlignment="1">
      <alignment horizontal="center"/>
    </xf>
    <xf numFmtId="3" fontId="37" fillId="2" borderId="3" xfId="0" applyNumberFormat="1" applyFont="1" applyFill="1" applyBorder="1" applyAlignment="1">
      <alignment horizontal="center"/>
    </xf>
    <xf numFmtId="3" fontId="37" fillId="2" borderId="3" xfId="0" applyNumberFormat="1" applyFont="1" applyFill="1" applyBorder="1"/>
    <xf numFmtId="3" fontId="37" fillId="2" borderId="1" xfId="0" applyNumberFormat="1" applyFont="1" applyFill="1" applyBorder="1"/>
    <xf numFmtId="0" fontId="24" fillId="2" borderId="24" xfId="0" applyFont="1" applyFill="1" applyBorder="1" applyAlignment="1"/>
    <xf numFmtId="0" fontId="37" fillId="2" borderId="0" xfId="0" applyFont="1" applyFill="1" applyBorder="1" applyAlignment="1">
      <alignment horizontal="center"/>
    </xf>
    <xf numFmtId="3" fontId="37" fillId="2" borderId="0" xfId="0" applyNumberFormat="1" applyFont="1" applyFill="1" applyBorder="1" applyAlignment="1">
      <alignment horizontal="center"/>
    </xf>
    <xf numFmtId="3" fontId="37" fillId="2" borderId="0" xfId="0" applyNumberFormat="1" applyFont="1" applyFill="1" applyBorder="1"/>
    <xf numFmtId="3" fontId="37" fillId="2" borderId="25" xfId="0" applyNumberFormat="1" applyFont="1" applyFill="1" applyBorder="1"/>
    <xf numFmtId="3" fontId="24" fillId="2" borderId="17" xfId="0" applyNumberFormat="1" applyFont="1" applyFill="1" applyBorder="1"/>
    <xf numFmtId="0" fontId="37" fillId="2" borderId="5" xfId="0" applyFont="1" applyFill="1" applyBorder="1" applyAlignment="1">
      <alignment horizontal="center"/>
    </xf>
    <xf numFmtId="49" fontId="33" fillId="2" borderId="27" xfId="0" applyNumberFormat="1" applyFont="1" applyFill="1" applyBorder="1" applyAlignment="1">
      <alignment horizontal="center"/>
    </xf>
    <xf numFmtId="4" fontId="26" fillId="2" borderId="29" xfId="0" applyNumberFormat="1" applyFont="1" applyFill="1" applyBorder="1"/>
    <xf numFmtId="0" fontId="37" fillId="2" borderId="31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/>
    <xf numFmtId="0" fontId="39" fillId="0" borderId="0" xfId="0" applyFont="1" applyAlignment="1">
      <alignment horizontal="center"/>
    </xf>
    <xf numFmtId="0" fontId="39" fillId="0" borderId="0" xfId="0" applyFont="1"/>
    <xf numFmtId="0" fontId="26" fillId="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9" fillId="0" borderId="0" xfId="0" applyFont="1" applyAlignment="1"/>
    <xf numFmtId="0" fontId="29" fillId="0" borderId="8" xfId="0" applyFont="1" applyBorder="1" applyAlignment="1"/>
    <xf numFmtId="0" fontId="29" fillId="0" borderId="0" xfId="0" applyFont="1" applyBorder="1" applyAlignment="1"/>
    <xf numFmtId="0" fontId="30" fillId="2" borderId="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87" fontId="7" fillId="3" borderId="21" xfId="1" applyNumberFormat="1" applyFont="1" applyFill="1" applyBorder="1" applyAlignment="1">
      <alignment horizontal="center" vertical="center"/>
    </xf>
    <xf numFmtId="187" fontId="6" fillId="9" borderId="8" xfId="1" applyNumberFormat="1" applyFont="1" applyFill="1" applyBorder="1" applyAlignment="1">
      <alignment horizontal="center"/>
    </xf>
    <xf numFmtId="187" fontId="7" fillId="6" borderId="8" xfId="1" applyNumberFormat="1" applyFont="1" applyFill="1" applyBorder="1" applyAlignment="1">
      <alignment horizontal="center"/>
    </xf>
    <xf numFmtId="187" fontId="9" fillId="0" borderId="2" xfId="1" applyNumberFormat="1" applyFont="1" applyFill="1" applyBorder="1" applyAlignment="1">
      <alignment horizontal="center" wrapText="1"/>
    </xf>
    <xf numFmtId="187" fontId="9" fillId="0" borderId="5" xfId="1" applyNumberFormat="1" applyFont="1" applyFill="1" applyBorder="1" applyAlignment="1">
      <alignment horizontal="center" wrapText="1"/>
    </xf>
    <xf numFmtId="187" fontId="9" fillId="0" borderId="9" xfId="1" applyNumberFormat="1" applyFont="1" applyFill="1" applyBorder="1" applyAlignment="1">
      <alignment horizontal="center" vertical="center"/>
    </xf>
    <xf numFmtId="187" fontId="9" fillId="0" borderId="21" xfId="1" applyNumberFormat="1" applyFont="1" applyFill="1" applyBorder="1" applyAlignment="1">
      <alignment horizontal="center" vertical="center"/>
    </xf>
    <xf numFmtId="187" fontId="9" fillId="0" borderId="5" xfId="1" applyNumberFormat="1" applyFont="1" applyFill="1" applyBorder="1" applyAlignment="1">
      <alignment horizontal="center" vertical="center" wrapText="1"/>
    </xf>
    <xf numFmtId="187" fontId="9" fillId="0" borderId="9" xfId="1" applyNumberFormat="1" applyFont="1" applyFill="1" applyBorder="1" applyAlignment="1">
      <alignment horizontal="center" vertical="center" wrapText="1"/>
    </xf>
    <xf numFmtId="187" fontId="9" fillId="8" borderId="5" xfId="1" applyNumberFormat="1" applyFont="1" applyFill="1" applyBorder="1" applyAlignment="1">
      <alignment horizontal="center" vertical="center" wrapText="1"/>
    </xf>
    <xf numFmtId="187" fontId="9" fillId="8" borderId="9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99FF"/>
      <color rgb="FFFF99CC"/>
      <color rgb="FFFF3300"/>
      <color rgb="FF99CC00"/>
      <color rgb="FF99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361951</xdr:colOff>
      <xdr:row>3</xdr:row>
      <xdr:rowOff>295274</xdr:rowOff>
    </xdr:from>
    <xdr:to>
      <xdr:col>9</xdr:col>
      <xdr:colOff>361951</xdr:colOff>
      <xdr:row>5</xdr:row>
      <xdr:rowOff>38099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5400000">
          <a:off x="4948238" y="1357312"/>
          <a:ext cx="485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619126</xdr:colOff>
      <xdr:row>22</xdr:row>
      <xdr:rowOff>19051</xdr:rowOff>
    </xdr:from>
    <xdr:to>
      <xdr:col>3</xdr:col>
      <xdr:colOff>619127</xdr:colOff>
      <xdr:row>24</xdr:row>
      <xdr:rowOff>9528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5400000">
          <a:off x="2871788" y="6224589"/>
          <a:ext cx="466727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409576</xdr:colOff>
      <xdr:row>22</xdr:row>
      <xdr:rowOff>9524</xdr:rowOff>
    </xdr:from>
    <xdr:to>
      <xdr:col>4</xdr:col>
      <xdr:colOff>409576</xdr:colOff>
      <xdr:row>23</xdr:row>
      <xdr:rowOff>219074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5400000">
          <a:off x="3738563" y="6205537"/>
          <a:ext cx="447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22</xdr:row>
      <xdr:rowOff>19050</xdr:rowOff>
    </xdr:from>
    <xdr:to>
      <xdr:col>7</xdr:col>
      <xdr:colOff>342900</xdr:colOff>
      <xdr:row>23</xdr:row>
      <xdr:rowOff>219075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5400000">
          <a:off x="5248275" y="6210300"/>
          <a:ext cx="438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447676</xdr:colOff>
      <xdr:row>22</xdr:row>
      <xdr:rowOff>19049</xdr:rowOff>
    </xdr:from>
    <xdr:to>
      <xdr:col>8</xdr:col>
      <xdr:colOff>447676</xdr:colOff>
      <xdr:row>23</xdr:row>
      <xdr:rowOff>228599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5400000">
          <a:off x="6034088" y="6215062"/>
          <a:ext cx="447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F1" zoomScale="178" zoomScaleNormal="178" workbookViewId="0">
      <selection activeCell="J57" sqref="J57"/>
    </sheetView>
  </sheetViews>
  <sheetFormatPr defaultRowHeight="14.25" x14ac:dyDescent="0.2"/>
  <cols>
    <col min="1" max="1" width="3.125" style="125" customWidth="1"/>
    <col min="2" max="2" width="21.625" style="126" customWidth="1"/>
    <col min="3" max="3" width="7.25" style="125" customWidth="1"/>
    <col min="4" max="4" width="5.25" style="125" customWidth="1"/>
    <col min="5" max="5" width="6.75" style="125" customWidth="1"/>
    <col min="6" max="6" width="10" style="126" customWidth="1"/>
    <col min="7" max="7" width="6" style="125" customWidth="1"/>
    <col min="8" max="8" width="6.25" style="125" customWidth="1"/>
    <col min="9" max="9" width="5.25" style="125" customWidth="1"/>
    <col min="10" max="10" width="4.625" style="125" customWidth="1"/>
    <col min="11" max="11" width="4.375" style="125" bestFit="1" customWidth="1"/>
    <col min="12" max="12" width="5.125" style="125" customWidth="1"/>
    <col min="13" max="13" width="7" style="126" customWidth="1"/>
    <col min="14" max="14" width="6.375" style="126" customWidth="1"/>
    <col min="15" max="15" width="6.875" style="126" customWidth="1"/>
    <col min="16" max="16" width="7.75" style="126" customWidth="1"/>
    <col min="17" max="17" width="7" style="126" customWidth="1"/>
    <col min="18" max="18" width="7.125" style="126" customWidth="1"/>
    <col min="19" max="19" width="7.125" style="125" bestFit="1" customWidth="1"/>
    <col min="20" max="20" width="10.875" style="126" bestFit="1" customWidth="1"/>
    <col min="21" max="16384" width="9" style="126"/>
  </cols>
  <sheetData>
    <row r="1" spans="1:19" ht="18.75" x14ac:dyDescent="0.3">
      <c r="S1" s="127">
        <v>22</v>
      </c>
    </row>
    <row r="2" spans="1:19" s="128" customFormat="1" ht="18.75" x14ac:dyDescent="0.3">
      <c r="A2" s="273" t="s">
        <v>169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30" customFormat="1" ht="15.75" x14ac:dyDescent="0.25">
      <c r="A3" s="277" t="s">
        <v>0</v>
      </c>
      <c r="B3" s="250" t="s">
        <v>1</v>
      </c>
      <c r="C3" s="129"/>
      <c r="D3" s="129"/>
      <c r="E3" s="249" t="s">
        <v>2</v>
      </c>
      <c r="F3" s="253"/>
      <c r="G3" s="259" t="s">
        <v>88</v>
      </c>
      <c r="H3" s="260"/>
      <c r="I3" s="261"/>
      <c r="J3" s="262" t="s">
        <v>4</v>
      </c>
      <c r="K3" s="262"/>
      <c r="L3" s="262"/>
      <c r="M3" s="249" t="s">
        <v>5</v>
      </c>
      <c r="N3" s="250"/>
      <c r="O3" s="253"/>
      <c r="P3" s="249" t="s">
        <v>6</v>
      </c>
      <c r="Q3" s="250"/>
      <c r="R3" s="250"/>
      <c r="S3" s="274" t="s">
        <v>7</v>
      </c>
    </row>
    <row r="4" spans="1:19" s="130" customFormat="1" ht="15.75" x14ac:dyDescent="0.25">
      <c r="A4" s="278"/>
      <c r="B4" s="258"/>
      <c r="C4" s="131" t="s">
        <v>8</v>
      </c>
      <c r="D4" s="131" t="s">
        <v>9</v>
      </c>
      <c r="E4" s="251"/>
      <c r="F4" s="254"/>
      <c r="G4" s="255" t="s">
        <v>87</v>
      </c>
      <c r="H4" s="256"/>
      <c r="I4" s="257"/>
      <c r="J4" s="255" t="s">
        <v>11</v>
      </c>
      <c r="K4" s="256"/>
      <c r="L4" s="257"/>
      <c r="M4" s="251"/>
      <c r="N4" s="252"/>
      <c r="O4" s="254"/>
      <c r="P4" s="251"/>
      <c r="Q4" s="252"/>
      <c r="R4" s="252"/>
      <c r="S4" s="275"/>
    </row>
    <row r="5" spans="1:19" s="130" customFormat="1" ht="15.75" x14ac:dyDescent="0.25">
      <c r="A5" s="279"/>
      <c r="B5" s="252"/>
      <c r="C5" s="132" t="s">
        <v>12</v>
      </c>
      <c r="D5" s="132" t="s">
        <v>13</v>
      </c>
      <c r="E5" s="132" t="s">
        <v>14</v>
      </c>
      <c r="F5" s="132" t="s">
        <v>15</v>
      </c>
      <c r="G5" s="132">
        <v>2561</v>
      </c>
      <c r="H5" s="132">
        <v>2562</v>
      </c>
      <c r="I5" s="132">
        <v>2563</v>
      </c>
      <c r="J5" s="133">
        <v>2561</v>
      </c>
      <c r="K5" s="133">
        <v>2562</v>
      </c>
      <c r="L5" s="133">
        <v>2563</v>
      </c>
      <c r="M5" s="132">
        <v>2561</v>
      </c>
      <c r="N5" s="132">
        <v>2562</v>
      </c>
      <c r="O5" s="132">
        <v>2563</v>
      </c>
      <c r="P5" s="132">
        <v>2561</v>
      </c>
      <c r="Q5" s="132">
        <v>2562</v>
      </c>
      <c r="R5" s="134">
        <v>2563</v>
      </c>
      <c r="S5" s="276"/>
    </row>
    <row r="6" spans="1:19" s="130" customFormat="1" ht="15.75" x14ac:dyDescent="0.25">
      <c r="A6" s="135">
        <v>1</v>
      </c>
      <c r="B6" s="136" t="s">
        <v>56</v>
      </c>
      <c r="C6" s="137" t="s">
        <v>79</v>
      </c>
      <c r="D6" s="138">
        <v>1</v>
      </c>
      <c r="E6" s="139">
        <v>1</v>
      </c>
      <c r="F6" s="140">
        <v>404160</v>
      </c>
      <c r="G6" s="139">
        <v>1</v>
      </c>
      <c r="H6" s="139">
        <v>1</v>
      </c>
      <c r="I6" s="139">
        <v>1</v>
      </c>
      <c r="J6" s="139" t="s">
        <v>16</v>
      </c>
      <c r="K6" s="139" t="s">
        <v>16</v>
      </c>
      <c r="L6" s="139" t="s">
        <v>16</v>
      </c>
      <c r="M6" s="140">
        <v>13320</v>
      </c>
      <c r="N6" s="140">
        <v>13080</v>
      </c>
      <c r="O6" s="140">
        <v>13440</v>
      </c>
      <c r="P6" s="140">
        <v>417480</v>
      </c>
      <c r="Q6" s="140">
        <v>430560</v>
      </c>
      <c r="R6" s="141">
        <v>444000</v>
      </c>
      <c r="S6" s="138"/>
    </row>
    <row r="7" spans="1:19" s="130" customFormat="1" ht="15.75" x14ac:dyDescent="0.25">
      <c r="A7" s="142">
        <v>2</v>
      </c>
      <c r="B7" s="143" t="s">
        <v>47</v>
      </c>
      <c r="C7" s="144" t="s">
        <v>79</v>
      </c>
      <c r="D7" s="142">
        <v>1</v>
      </c>
      <c r="E7" s="145" t="s">
        <v>16</v>
      </c>
      <c r="F7" s="146">
        <v>443940</v>
      </c>
      <c r="G7" s="145">
        <v>1</v>
      </c>
      <c r="H7" s="145">
        <v>1</v>
      </c>
      <c r="I7" s="145">
        <v>1</v>
      </c>
      <c r="J7" s="145" t="s">
        <v>16</v>
      </c>
      <c r="K7" s="145" t="s">
        <v>16</v>
      </c>
      <c r="L7" s="145" t="s">
        <v>16</v>
      </c>
      <c r="M7" s="147">
        <v>15060</v>
      </c>
      <c r="N7" s="147">
        <v>15060</v>
      </c>
      <c r="O7" s="147">
        <v>15060</v>
      </c>
      <c r="P7" s="140">
        <v>459000</v>
      </c>
      <c r="Q7" s="140">
        <v>474060</v>
      </c>
      <c r="R7" s="141">
        <v>489120</v>
      </c>
      <c r="S7" s="148" t="s">
        <v>21</v>
      </c>
    </row>
    <row r="8" spans="1:19" s="130" customFormat="1" ht="15.75" x14ac:dyDescent="0.25">
      <c r="A8" s="142"/>
      <c r="B8" s="149" t="s">
        <v>17</v>
      </c>
      <c r="C8" s="144"/>
      <c r="D8" s="142"/>
      <c r="E8" s="145"/>
      <c r="F8" s="147"/>
      <c r="G8" s="145"/>
      <c r="H8" s="145"/>
      <c r="I8" s="145"/>
      <c r="J8" s="145"/>
      <c r="K8" s="145"/>
      <c r="L8" s="145"/>
      <c r="M8" s="147"/>
      <c r="N8" s="147"/>
      <c r="O8" s="147"/>
      <c r="P8" s="140"/>
      <c r="Q8" s="140"/>
      <c r="R8" s="141"/>
      <c r="S8" s="142"/>
    </row>
    <row r="9" spans="1:19" s="130" customFormat="1" ht="15.75" x14ac:dyDescent="0.25">
      <c r="A9" s="142">
        <v>3</v>
      </c>
      <c r="B9" s="143" t="s">
        <v>18</v>
      </c>
      <c r="C9" s="144" t="s">
        <v>79</v>
      </c>
      <c r="D9" s="142">
        <v>1</v>
      </c>
      <c r="E9" s="145">
        <v>1</v>
      </c>
      <c r="F9" s="147">
        <v>371760</v>
      </c>
      <c r="G9" s="145">
        <v>1</v>
      </c>
      <c r="H9" s="145">
        <v>1</v>
      </c>
      <c r="I9" s="145">
        <v>1</v>
      </c>
      <c r="J9" s="145" t="s">
        <v>16</v>
      </c>
      <c r="K9" s="145" t="s">
        <v>16</v>
      </c>
      <c r="L9" s="145" t="s">
        <v>16</v>
      </c>
      <c r="M9" s="147">
        <v>12960</v>
      </c>
      <c r="N9" s="147">
        <v>13440</v>
      </c>
      <c r="O9" s="147">
        <v>13320</v>
      </c>
      <c r="P9" s="140">
        <v>384720</v>
      </c>
      <c r="Q9" s="140">
        <v>398160</v>
      </c>
      <c r="R9" s="141">
        <v>411480</v>
      </c>
      <c r="S9" s="142"/>
    </row>
    <row r="10" spans="1:19" s="130" customFormat="1" ht="15.75" x14ac:dyDescent="0.25">
      <c r="A10" s="142">
        <v>4</v>
      </c>
      <c r="B10" s="143" t="s">
        <v>48</v>
      </c>
      <c r="C10" s="150" t="s">
        <v>91</v>
      </c>
      <c r="D10" s="142">
        <v>1</v>
      </c>
      <c r="E10" s="145">
        <v>1</v>
      </c>
      <c r="F10" s="146">
        <v>229920</v>
      </c>
      <c r="G10" s="145">
        <v>1</v>
      </c>
      <c r="H10" s="145">
        <v>1</v>
      </c>
      <c r="I10" s="145">
        <v>1</v>
      </c>
      <c r="J10" s="145" t="s">
        <v>16</v>
      </c>
      <c r="K10" s="145" t="s">
        <v>16</v>
      </c>
      <c r="L10" s="145" t="s">
        <v>16</v>
      </c>
      <c r="M10" s="147">
        <v>7680</v>
      </c>
      <c r="N10" s="147">
        <v>7680</v>
      </c>
      <c r="O10" s="147">
        <v>8400</v>
      </c>
      <c r="P10" s="140">
        <v>237600</v>
      </c>
      <c r="Q10" s="140">
        <v>245280</v>
      </c>
      <c r="R10" s="141">
        <v>253680</v>
      </c>
      <c r="S10" s="142"/>
    </row>
    <row r="11" spans="1:19" s="130" customFormat="1" ht="15.75" x14ac:dyDescent="0.25">
      <c r="A11" s="142"/>
      <c r="B11" s="143"/>
      <c r="C11" s="150" t="s">
        <v>50</v>
      </c>
      <c r="D11" s="142"/>
      <c r="E11" s="145"/>
      <c r="F11" s="145"/>
      <c r="G11" s="145"/>
      <c r="H11" s="145"/>
      <c r="I11" s="145" t="s">
        <v>160</v>
      </c>
      <c r="J11" s="145"/>
      <c r="K11" s="145"/>
      <c r="L11" s="145"/>
      <c r="M11" s="147"/>
      <c r="N11" s="147"/>
      <c r="O11" s="147"/>
      <c r="P11" s="140"/>
      <c r="Q11" s="140"/>
      <c r="R11" s="141"/>
      <c r="S11" s="142"/>
    </row>
    <row r="12" spans="1:19" s="130" customFormat="1" ht="15.75" x14ac:dyDescent="0.25">
      <c r="A12" s="142">
        <v>5</v>
      </c>
      <c r="B12" s="143" t="s">
        <v>19</v>
      </c>
      <c r="C12" s="150" t="s">
        <v>50</v>
      </c>
      <c r="D12" s="142">
        <v>1</v>
      </c>
      <c r="E12" s="145">
        <v>1</v>
      </c>
      <c r="F12" s="147">
        <v>299640</v>
      </c>
      <c r="G12" s="145">
        <v>1</v>
      </c>
      <c r="H12" s="145">
        <v>1</v>
      </c>
      <c r="I12" s="145">
        <v>1</v>
      </c>
      <c r="J12" s="145" t="s">
        <v>16</v>
      </c>
      <c r="K12" s="145" t="s">
        <v>16</v>
      </c>
      <c r="L12" s="145" t="s">
        <v>16</v>
      </c>
      <c r="M12" s="147">
        <v>12000</v>
      </c>
      <c r="N12" s="147">
        <v>12120</v>
      </c>
      <c r="O12" s="147">
        <v>12600</v>
      </c>
      <c r="P12" s="140">
        <v>311640</v>
      </c>
      <c r="Q12" s="140">
        <v>323760</v>
      </c>
      <c r="R12" s="141">
        <v>336360</v>
      </c>
      <c r="S12" s="142"/>
    </row>
    <row r="13" spans="1:19" s="130" customFormat="1" ht="15.75" x14ac:dyDescent="0.25">
      <c r="A13" s="142">
        <v>6</v>
      </c>
      <c r="B13" s="143" t="s">
        <v>20</v>
      </c>
      <c r="C13" s="150" t="s">
        <v>51</v>
      </c>
      <c r="D13" s="142">
        <v>1</v>
      </c>
      <c r="E13" s="145">
        <v>1</v>
      </c>
      <c r="F13" s="147">
        <v>275040</v>
      </c>
      <c r="G13" s="145">
        <v>1</v>
      </c>
      <c r="H13" s="145">
        <v>1</v>
      </c>
      <c r="I13" s="145">
        <v>1</v>
      </c>
      <c r="J13" s="145" t="s">
        <v>16</v>
      </c>
      <c r="K13" s="145" t="s">
        <v>16</v>
      </c>
      <c r="L13" s="145" t="s">
        <v>16</v>
      </c>
      <c r="M13" s="151">
        <v>10800</v>
      </c>
      <c r="N13" s="151">
        <v>10920</v>
      </c>
      <c r="O13" s="151">
        <v>11160</v>
      </c>
      <c r="P13" s="152">
        <v>285840</v>
      </c>
      <c r="Q13" s="152">
        <v>296760</v>
      </c>
      <c r="R13" s="153">
        <v>307920</v>
      </c>
      <c r="S13" s="148"/>
    </row>
    <row r="14" spans="1:19" s="130" customFormat="1" ht="15.75" x14ac:dyDescent="0.25">
      <c r="A14" s="142">
        <v>7</v>
      </c>
      <c r="B14" s="143" t="s">
        <v>166</v>
      </c>
      <c r="C14" s="150" t="s">
        <v>167</v>
      </c>
      <c r="D14" s="142">
        <v>1</v>
      </c>
      <c r="E14" s="145" t="s">
        <v>164</v>
      </c>
      <c r="F14" s="144" t="s">
        <v>164</v>
      </c>
      <c r="G14" s="145">
        <v>1</v>
      </c>
      <c r="H14" s="145">
        <v>1</v>
      </c>
      <c r="I14" s="145">
        <v>1</v>
      </c>
      <c r="J14" s="144" t="s">
        <v>168</v>
      </c>
      <c r="K14" s="145" t="s">
        <v>164</v>
      </c>
      <c r="L14" s="145" t="s">
        <v>164</v>
      </c>
      <c r="M14" s="151">
        <v>297900</v>
      </c>
      <c r="N14" s="151">
        <v>9720</v>
      </c>
      <c r="O14" s="151">
        <v>9720</v>
      </c>
      <c r="P14" s="152">
        <v>297900</v>
      </c>
      <c r="Q14" s="152">
        <v>307620</v>
      </c>
      <c r="R14" s="153">
        <v>317340</v>
      </c>
      <c r="S14" s="148" t="s">
        <v>165</v>
      </c>
    </row>
    <row r="15" spans="1:19" s="130" customFormat="1" ht="15.75" x14ac:dyDescent="0.25">
      <c r="A15" s="142"/>
      <c r="B15" s="154" t="s">
        <v>110</v>
      </c>
      <c r="C15" s="150"/>
      <c r="D15" s="142"/>
      <c r="E15" s="145"/>
      <c r="F15" s="144"/>
      <c r="G15" s="145"/>
      <c r="H15" s="145"/>
      <c r="I15" s="145"/>
      <c r="J15" s="144"/>
      <c r="K15" s="145"/>
      <c r="L15" s="145"/>
      <c r="M15" s="151"/>
      <c r="N15" s="151"/>
      <c r="O15" s="151"/>
      <c r="P15" s="152"/>
      <c r="Q15" s="152"/>
      <c r="R15" s="153"/>
      <c r="S15" s="148"/>
    </row>
    <row r="16" spans="1:19" s="130" customFormat="1" ht="15.75" x14ac:dyDescent="0.25">
      <c r="A16" s="142">
        <v>8</v>
      </c>
      <c r="B16" s="143" t="s">
        <v>64</v>
      </c>
      <c r="C16" s="144" t="s">
        <v>80</v>
      </c>
      <c r="D16" s="142">
        <v>1</v>
      </c>
      <c r="E16" s="145">
        <v>1</v>
      </c>
      <c r="F16" s="147">
        <v>181680</v>
      </c>
      <c r="G16" s="145">
        <v>1</v>
      </c>
      <c r="H16" s="145">
        <v>1</v>
      </c>
      <c r="I16" s="145">
        <v>1</v>
      </c>
      <c r="J16" s="145" t="s">
        <v>16</v>
      </c>
      <c r="K16" s="145" t="s">
        <v>16</v>
      </c>
      <c r="L16" s="145" t="s">
        <v>16</v>
      </c>
      <c r="M16" s="147">
        <v>6960</v>
      </c>
      <c r="N16" s="147">
        <v>7440</v>
      </c>
      <c r="O16" s="147">
        <v>7440</v>
      </c>
      <c r="P16" s="140">
        <v>188640</v>
      </c>
      <c r="Q16" s="140">
        <v>196080</v>
      </c>
      <c r="R16" s="141">
        <v>203520</v>
      </c>
      <c r="S16" s="148"/>
    </row>
    <row r="17" spans="1:19" s="130" customFormat="1" ht="15.75" x14ac:dyDescent="0.25">
      <c r="A17" s="142"/>
      <c r="B17" s="154" t="s">
        <v>82</v>
      </c>
      <c r="C17" s="144"/>
      <c r="D17" s="142"/>
      <c r="E17" s="145"/>
      <c r="F17" s="147"/>
      <c r="G17" s="145"/>
      <c r="H17" s="145"/>
      <c r="I17" s="145"/>
      <c r="J17" s="145"/>
      <c r="K17" s="145"/>
      <c r="L17" s="145"/>
      <c r="M17" s="147"/>
      <c r="N17" s="147"/>
      <c r="O17" s="147"/>
      <c r="P17" s="140"/>
      <c r="Q17" s="140"/>
      <c r="R17" s="141"/>
      <c r="S17" s="148"/>
    </row>
    <row r="18" spans="1:19" s="130" customFormat="1" ht="15.75" x14ac:dyDescent="0.25">
      <c r="A18" s="142">
        <v>9</v>
      </c>
      <c r="B18" s="143" t="s">
        <v>81</v>
      </c>
      <c r="C18" s="144" t="s">
        <v>83</v>
      </c>
      <c r="D18" s="142">
        <v>1</v>
      </c>
      <c r="E18" s="145">
        <v>1</v>
      </c>
      <c r="F18" s="147">
        <v>137880</v>
      </c>
      <c r="G18" s="145">
        <v>1</v>
      </c>
      <c r="H18" s="145">
        <v>1</v>
      </c>
      <c r="I18" s="145">
        <v>1</v>
      </c>
      <c r="J18" s="145" t="s">
        <v>16</v>
      </c>
      <c r="K18" s="145" t="s">
        <v>16</v>
      </c>
      <c r="L18" s="145" t="s">
        <v>16</v>
      </c>
      <c r="M18" s="151">
        <v>5520</v>
      </c>
      <c r="N18" s="151">
        <v>5760</v>
      </c>
      <c r="O18" s="151">
        <v>6000</v>
      </c>
      <c r="P18" s="152">
        <v>143400</v>
      </c>
      <c r="Q18" s="152">
        <v>149160</v>
      </c>
      <c r="R18" s="153">
        <v>155160</v>
      </c>
      <c r="S18" s="148"/>
    </row>
    <row r="19" spans="1:19" s="130" customFormat="1" ht="15.75" x14ac:dyDescent="0.25">
      <c r="A19" s="142">
        <v>10</v>
      </c>
      <c r="B19" s="143" t="s">
        <v>22</v>
      </c>
      <c r="C19" s="144" t="s">
        <v>83</v>
      </c>
      <c r="D19" s="142">
        <v>1</v>
      </c>
      <c r="E19" s="145">
        <v>1</v>
      </c>
      <c r="F19" s="147">
        <v>112800</v>
      </c>
      <c r="G19" s="145">
        <v>1</v>
      </c>
      <c r="H19" s="145">
        <v>1</v>
      </c>
      <c r="I19" s="145">
        <v>1</v>
      </c>
      <c r="J19" s="145" t="s">
        <v>164</v>
      </c>
      <c r="K19" s="145" t="s">
        <v>164</v>
      </c>
      <c r="L19" s="145" t="s">
        <v>164</v>
      </c>
      <c r="M19" s="151">
        <v>4560</v>
      </c>
      <c r="N19" s="151">
        <v>4800</v>
      </c>
      <c r="O19" s="151">
        <v>4920</v>
      </c>
      <c r="P19" s="152">
        <v>117360</v>
      </c>
      <c r="Q19" s="152">
        <v>122160</v>
      </c>
      <c r="R19" s="153">
        <v>127080</v>
      </c>
      <c r="S19" s="148"/>
    </row>
    <row r="20" spans="1:19" s="130" customFormat="1" ht="15.75" x14ac:dyDescent="0.25">
      <c r="A20" s="142">
        <v>11</v>
      </c>
      <c r="B20" s="143" t="s">
        <v>23</v>
      </c>
      <c r="C20" s="144" t="s">
        <v>83</v>
      </c>
      <c r="D20" s="142">
        <v>1</v>
      </c>
      <c r="E20" s="145">
        <v>1</v>
      </c>
      <c r="F20" s="147">
        <v>116760</v>
      </c>
      <c r="G20" s="145">
        <v>1</v>
      </c>
      <c r="H20" s="145">
        <v>1</v>
      </c>
      <c r="I20" s="145">
        <v>1</v>
      </c>
      <c r="J20" s="145" t="s">
        <v>164</v>
      </c>
      <c r="K20" s="145" t="s">
        <v>164</v>
      </c>
      <c r="L20" s="145" t="s">
        <v>164</v>
      </c>
      <c r="M20" s="151">
        <v>4680</v>
      </c>
      <c r="N20" s="151">
        <v>4920</v>
      </c>
      <c r="O20" s="151">
        <v>5160</v>
      </c>
      <c r="P20" s="152">
        <v>121440</v>
      </c>
      <c r="Q20" s="152">
        <v>126360</v>
      </c>
      <c r="R20" s="153">
        <v>131520</v>
      </c>
      <c r="S20" s="148"/>
    </row>
    <row r="21" spans="1:19" s="130" customFormat="1" ht="15.75" x14ac:dyDescent="0.25">
      <c r="A21" s="142">
        <v>12</v>
      </c>
      <c r="B21" s="143" t="s">
        <v>84</v>
      </c>
      <c r="C21" s="144" t="s">
        <v>57</v>
      </c>
      <c r="D21" s="142">
        <v>5</v>
      </c>
      <c r="E21" s="145">
        <v>4</v>
      </c>
      <c r="F21" s="147">
        <v>540000</v>
      </c>
      <c r="G21" s="145">
        <v>5</v>
      </c>
      <c r="H21" s="145">
        <v>5</v>
      </c>
      <c r="I21" s="145">
        <v>5</v>
      </c>
      <c r="J21" s="145" t="s">
        <v>164</v>
      </c>
      <c r="K21" s="145" t="s">
        <v>164</v>
      </c>
      <c r="L21" s="145" t="s">
        <v>164</v>
      </c>
      <c r="M21" s="147">
        <v>0</v>
      </c>
      <c r="N21" s="147">
        <v>0</v>
      </c>
      <c r="O21" s="147">
        <v>0</v>
      </c>
      <c r="P21" s="140">
        <v>540000</v>
      </c>
      <c r="Q21" s="152">
        <v>540000</v>
      </c>
      <c r="R21" s="153">
        <v>540000</v>
      </c>
      <c r="S21" s="148"/>
    </row>
    <row r="22" spans="1:19" s="130" customFormat="1" ht="15.75" x14ac:dyDescent="0.25">
      <c r="A22" s="142"/>
      <c r="B22" s="149" t="s">
        <v>52</v>
      </c>
      <c r="C22" s="144"/>
      <c r="D22" s="142"/>
      <c r="E22" s="145"/>
      <c r="F22" s="147"/>
      <c r="G22" s="145"/>
      <c r="H22" s="145"/>
      <c r="I22" s="145"/>
      <c r="J22" s="145"/>
      <c r="K22" s="145"/>
      <c r="L22" s="145"/>
      <c r="M22" s="155"/>
      <c r="N22" s="155"/>
      <c r="O22" s="155"/>
      <c r="P22" s="155"/>
      <c r="Q22" s="155"/>
      <c r="R22" s="156"/>
      <c r="S22" s="148"/>
    </row>
    <row r="23" spans="1:19" s="130" customFormat="1" ht="15.75" x14ac:dyDescent="0.25">
      <c r="A23" s="142">
        <v>13</v>
      </c>
      <c r="B23" s="143" t="s">
        <v>53</v>
      </c>
      <c r="C23" s="144" t="s">
        <v>79</v>
      </c>
      <c r="D23" s="142">
        <v>1</v>
      </c>
      <c r="E23" s="145">
        <v>1</v>
      </c>
      <c r="F23" s="147">
        <v>347640</v>
      </c>
      <c r="G23" s="145">
        <v>1</v>
      </c>
      <c r="H23" s="145">
        <v>1</v>
      </c>
      <c r="I23" s="145">
        <v>1</v>
      </c>
      <c r="J23" s="145" t="s">
        <v>16</v>
      </c>
      <c r="K23" s="145" t="s">
        <v>16</v>
      </c>
      <c r="L23" s="145" t="s">
        <v>16</v>
      </c>
      <c r="M23" s="151">
        <v>11880</v>
      </c>
      <c r="N23" s="151">
        <v>12240</v>
      </c>
      <c r="O23" s="151">
        <v>12960</v>
      </c>
      <c r="P23" s="151">
        <v>359520</v>
      </c>
      <c r="Q23" s="151">
        <v>371760</v>
      </c>
      <c r="R23" s="157">
        <v>384720</v>
      </c>
      <c r="S23" s="158"/>
    </row>
    <row r="24" spans="1:19" s="130" customFormat="1" ht="15.75" x14ac:dyDescent="0.25">
      <c r="A24" s="142">
        <v>14</v>
      </c>
      <c r="B24" s="143" t="s">
        <v>26</v>
      </c>
      <c r="C24" s="144" t="s">
        <v>49</v>
      </c>
      <c r="D24" s="142">
        <v>1</v>
      </c>
      <c r="E24" s="145">
        <v>1</v>
      </c>
      <c r="F24" s="147">
        <v>249480</v>
      </c>
      <c r="G24" s="145">
        <v>1</v>
      </c>
      <c r="H24" s="145">
        <v>1</v>
      </c>
      <c r="I24" s="145">
        <v>1</v>
      </c>
      <c r="J24" s="145" t="s">
        <v>16</v>
      </c>
      <c r="K24" s="145" t="s">
        <v>16</v>
      </c>
      <c r="L24" s="145" t="s">
        <v>16</v>
      </c>
      <c r="M24" s="151">
        <v>11040</v>
      </c>
      <c r="N24" s="151">
        <v>10920</v>
      </c>
      <c r="O24" s="151">
        <v>11160</v>
      </c>
      <c r="P24" s="152">
        <v>260520</v>
      </c>
      <c r="Q24" s="152">
        <v>271440</v>
      </c>
      <c r="R24" s="153">
        <v>282600</v>
      </c>
      <c r="S24" s="158"/>
    </row>
    <row r="25" spans="1:19" s="130" customFormat="1" ht="15.75" x14ac:dyDescent="0.25">
      <c r="A25" s="142">
        <v>15</v>
      </c>
      <c r="B25" s="143" t="s">
        <v>162</v>
      </c>
      <c r="C25" s="144" t="s">
        <v>92</v>
      </c>
      <c r="D25" s="142">
        <v>1</v>
      </c>
      <c r="E25" s="145" t="s">
        <v>16</v>
      </c>
      <c r="F25" s="146">
        <v>297900</v>
      </c>
      <c r="G25" s="145">
        <v>1</v>
      </c>
      <c r="H25" s="145">
        <v>1</v>
      </c>
      <c r="I25" s="145">
        <v>1</v>
      </c>
      <c r="J25" s="145" t="s">
        <v>16</v>
      </c>
      <c r="K25" s="145" t="s">
        <v>16</v>
      </c>
      <c r="L25" s="145" t="s">
        <v>16</v>
      </c>
      <c r="M25" s="151">
        <v>9720</v>
      </c>
      <c r="N25" s="151">
        <v>9720</v>
      </c>
      <c r="O25" s="151">
        <v>9720</v>
      </c>
      <c r="P25" s="152">
        <v>307620</v>
      </c>
      <c r="Q25" s="152">
        <v>317340</v>
      </c>
      <c r="R25" s="153">
        <v>327060</v>
      </c>
      <c r="S25" s="159" t="s">
        <v>21</v>
      </c>
    </row>
    <row r="26" spans="1:19" s="130" customFormat="1" ht="15.75" x14ac:dyDescent="0.25">
      <c r="A26" s="142"/>
      <c r="B26" s="143"/>
      <c r="C26" s="144" t="s">
        <v>93</v>
      </c>
      <c r="D26" s="142"/>
      <c r="E26" s="145"/>
      <c r="F26" s="145"/>
      <c r="G26" s="145"/>
      <c r="H26" s="145"/>
      <c r="I26" s="145"/>
      <c r="J26" s="145"/>
      <c r="K26" s="145"/>
      <c r="L26" s="145"/>
      <c r="M26" s="151"/>
      <c r="N26" s="151"/>
      <c r="O26" s="151"/>
      <c r="P26" s="152"/>
      <c r="Q26" s="152"/>
      <c r="R26" s="153"/>
      <c r="S26" s="158"/>
    </row>
    <row r="27" spans="1:19" s="130" customFormat="1" ht="15.75" x14ac:dyDescent="0.25">
      <c r="A27" s="142">
        <v>16</v>
      </c>
      <c r="B27" s="143" t="s">
        <v>27</v>
      </c>
      <c r="C27" s="144" t="s">
        <v>92</v>
      </c>
      <c r="D27" s="142">
        <v>1</v>
      </c>
      <c r="E27" s="145" t="s">
        <v>16</v>
      </c>
      <c r="F27" s="160">
        <v>297900</v>
      </c>
      <c r="G27" s="145">
        <v>1</v>
      </c>
      <c r="H27" s="145">
        <v>1</v>
      </c>
      <c r="I27" s="145">
        <v>1</v>
      </c>
      <c r="J27" s="145" t="s">
        <v>16</v>
      </c>
      <c r="K27" s="145" t="s">
        <v>16</v>
      </c>
      <c r="L27" s="145" t="s">
        <v>16</v>
      </c>
      <c r="M27" s="151">
        <v>9720</v>
      </c>
      <c r="N27" s="151">
        <v>9720</v>
      </c>
      <c r="O27" s="151">
        <v>9720</v>
      </c>
      <c r="P27" s="151">
        <v>307620</v>
      </c>
      <c r="Q27" s="151">
        <v>317340</v>
      </c>
      <c r="R27" s="157">
        <v>327060</v>
      </c>
      <c r="S27" s="159" t="s">
        <v>21</v>
      </c>
    </row>
    <row r="28" spans="1:19" s="130" customFormat="1" ht="15.75" x14ac:dyDescent="0.25">
      <c r="A28" s="161"/>
      <c r="B28" s="162"/>
      <c r="C28" s="163" t="s">
        <v>93</v>
      </c>
      <c r="D28" s="161"/>
      <c r="E28" s="164"/>
      <c r="F28" s="164"/>
      <c r="G28" s="164"/>
      <c r="H28" s="164"/>
      <c r="I28" s="164"/>
      <c r="J28" s="164"/>
      <c r="K28" s="164"/>
      <c r="L28" s="164"/>
      <c r="M28" s="165"/>
      <c r="N28" s="165"/>
      <c r="O28" s="165"/>
      <c r="P28" s="165"/>
      <c r="Q28" s="165"/>
      <c r="R28" s="166"/>
      <c r="S28" s="161"/>
    </row>
    <row r="29" spans="1:19" s="130" customFormat="1" ht="15.75" x14ac:dyDescent="0.25">
      <c r="A29" s="161"/>
      <c r="B29" s="167" t="s">
        <v>82</v>
      </c>
      <c r="C29" s="163"/>
      <c r="D29" s="161"/>
      <c r="E29" s="164"/>
      <c r="F29" s="164"/>
      <c r="G29" s="164"/>
      <c r="H29" s="164"/>
      <c r="I29" s="164"/>
      <c r="J29" s="164"/>
      <c r="K29" s="164"/>
      <c r="L29" s="164"/>
      <c r="M29" s="165"/>
      <c r="N29" s="165"/>
      <c r="O29" s="165"/>
      <c r="P29" s="165"/>
      <c r="Q29" s="165"/>
      <c r="R29" s="166"/>
      <c r="S29" s="161"/>
    </row>
    <row r="30" spans="1:19" s="130" customFormat="1" ht="15.75" x14ac:dyDescent="0.25">
      <c r="A30" s="161">
        <v>17</v>
      </c>
      <c r="B30" s="162" t="s">
        <v>84</v>
      </c>
      <c r="C30" s="163" t="s">
        <v>57</v>
      </c>
      <c r="D30" s="161">
        <v>3</v>
      </c>
      <c r="E30" s="164">
        <v>3</v>
      </c>
      <c r="F30" s="165">
        <v>324000</v>
      </c>
      <c r="G30" s="164">
        <v>3</v>
      </c>
      <c r="H30" s="164">
        <v>3</v>
      </c>
      <c r="I30" s="164">
        <v>3</v>
      </c>
      <c r="J30" s="164" t="s">
        <v>16</v>
      </c>
      <c r="K30" s="164" t="s">
        <v>16</v>
      </c>
      <c r="L30" s="164" t="s">
        <v>16</v>
      </c>
      <c r="M30" s="164">
        <v>0</v>
      </c>
      <c r="N30" s="164">
        <v>0</v>
      </c>
      <c r="O30" s="164">
        <v>0</v>
      </c>
      <c r="P30" s="165">
        <v>324000</v>
      </c>
      <c r="Q30" s="165">
        <v>324000</v>
      </c>
      <c r="R30" s="166">
        <v>324000</v>
      </c>
      <c r="S30" s="161"/>
    </row>
    <row r="31" spans="1:19" s="130" customFormat="1" ht="15.75" x14ac:dyDescent="0.25">
      <c r="A31" s="168"/>
      <c r="B31" s="169" t="s">
        <v>28</v>
      </c>
      <c r="C31" s="170"/>
      <c r="D31" s="168">
        <f t="shared" ref="D31:I31" si="0">SUM(D6:D30)</f>
        <v>23</v>
      </c>
      <c r="E31" s="171">
        <f t="shared" si="0"/>
        <v>18</v>
      </c>
      <c r="F31" s="172">
        <f t="shared" si="0"/>
        <v>4630500</v>
      </c>
      <c r="G31" s="171">
        <f t="shared" si="0"/>
        <v>23</v>
      </c>
      <c r="H31" s="171">
        <f t="shared" si="0"/>
        <v>23</v>
      </c>
      <c r="I31" s="171">
        <f t="shared" si="0"/>
        <v>23</v>
      </c>
      <c r="J31" s="170" t="s">
        <v>168</v>
      </c>
      <c r="K31" s="168" t="s">
        <v>164</v>
      </c>
      <c r="L31" s="168" t="s">
        <v>164</v>
      </c>
      <c r="M31" s="173">
        <f t="shared" ref="M31:R31" si="1">SUM(M6:M30)</f>
        <v>433800</v>
      </c>
      <c r="N31" s="173">
        <f t="shared" si="1"/>
        <v>147540</v>
      </c>
      <c r="O31" s="173">
        <f t="shared" si="1"/>
        <v>150780</v>
      </c>
      <c r="P31" s="173">
        <f t="shared" si="1"/>
        <v>5064300</v>
      </c>
      <c r="Q31" s="173">
        <f t="shared" si="1"/>
        <v>5211840</v>
      </c>
      <c r="R31" s="173">
        <f t="shared" si="1"/>
        <v>5362620</v>
      </c>
      <c r="S31" s="168"/>
    </row>
    <row r="32" spans="1:19" s="130" customFormat="1" ht="15.75" x14ac:dyDescent="0.25">
      <c r="A32" s="174"/>
      <c r="B32" s="174"/>
      <c r="C32" s="175"/>
      <c r="D32" s="174"/>
      <c r="E32" s="176"/>
      <c r="F32" s="177"/>
      <c r="G32" s="174"/>
      <c r="H32" s="174"/>
      <c r="I32" s="174"/>
      <c r="J32" s="174"/>
      <c r="K32" s="174"/>
      <c r="L32" s="174"/>
      <c r="M32" s="178"/>
      <c r="N32" s="178"/>
      <c r="O32" s="178"/>
      <c r="P32" s="178"/>
      <c r="Q32" s="178"/>
      <c r="R32" s="178"/>
      <c r="S32" s="174"/>
    </row>
    <row r="33" spans="1:25" s="130" customFormat="1" ht="18.75" x14ac:dyDescent="0.3">
      <c r="A33" s="174"/>
      <c r="B33" s="174"/>
      <c r="C33" s="175"/>
      <c r="D33" s="174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27">
        <v>23</v>
      </c>
    </row>
    <row r="34" spans="1:25" s="130" customFormat="1" ht="15.75" x14ac:dyDescent="0.25">
      <c r="A34" s="263" t="s">
        <v>55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</row>
    <row r="35" spans="1:25" s="130" customFormat="1" ht="15.75" x14ac:dyDescent="0.2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6"/>
    </row>
    <row r="36" spans="1:25" s="130" customFormat="1" ht="15.75" x14ac:dyDescent="0.25">
      <c r="A36" s="277" t="s">
        <v>0</v>
      </c>
      <c r="B36" s="250" t="s">
        <v>1</v>
      </c>
      <c r="C36" s="131"/>
      <c r="D36" s="131"/>
      <c r="E36" s="249" t="s">
        <v>2</v>
      </c>
      <c r="F36" s="253"/>
      <c r="G36" s="280" t="s">
        <v>3</v>
      </c>
      <c r="H36" s="281"/>
      <c r="I36" s="282"/>
      <c r="J36" s="283" t="s">
        <v>4</v>
      </c>
      <c r="K36" s="283"/>
      <c r="L36" s="283"/>
      <c r="M36" s="249" t="s">
        <v>5</v>
      </c>
      <c r="N36" s="250"/>
      <c r="O36" s="253"/>
      <c r="P36" s="249" t="s">
        <v>6</v>
      </c>
      <c r="Q36" s="250"/>
      <c r="R36" s="253"/>
      <c r="S36" s="267" t="s">
        <v>7</v>
      </c>
    </row>
    <row r="37" spans="1:25" s="130" customFormat="1" ht="15.75" x14ac:dyDescent="0.25">
      <c r="A37" s="278"/>
      <c r="B37" s="258"/>
      <c r="C37" s="131" t="s">
        <v>8</v>
      </c>
      <c r="D37" s="131" t="s">
        <v>9</v>
      </c>
      <c r="E37" s="251"/>
      <c r="F37" s="254"/>
      <c r="G37" s="255" t="s">
        <v>10</v>
      </c>
      <c r="H37" s="256"/>
      <c r="I37" s="257"/>
      <c r="J37" s="255" t="s">
        <v>11</v>
      </c>
      <c r="K37" s="256"/>
      <c r="L37" s="257"/>
      <c r="M37" s="251"/>
      <c r="N37" s="252"/>
      <c r="O37" s="254"/>
      <c r="P37" s="251"/>
      <c r="Q37" s="252"/>
      <c r="R37" s="254"/>
      <c r="S37" s="268"/>
      <c r="T37" s="180"/>
    </row>
    <row r="38" spans="1:25" s="130" customFormat="1" ht="15.75" x14ac:dyDescent="0.25">
      <c r="A38" s="279"/>
      <c r="B38" s="252"/>
      <c r="C38" s="132" t="s">
        <v>12</v>
      </c>
      <c r="D38" s="132" t="s">
        <v>13</v>
      </c>
      <c r="E38" s="132" t="s">
        <v>14</v>
      </c>
      <c r="F38" s="181" t="s">
        <v>15</v>
      </c>
      <c r="G38" s="132">
        <v>2561</v>
      </c>
      <c r="H38" s="132">
        <v>2562</v>
      </c>
      <c r="I38" s="132">
        <v>2563</v>
      </c>
      <c r="J38" s="133">
        <v>2561</v>
      </c>
      <c r="K38" s="133">
        <v>2562</v>
      </c>
      <c r="L38" s="133">
        <v>2563</v>
      </c>
      <c r="M38" s="132">
        <v>2561</v>
      </c>
      <c r="N38" s="132">
        <v>2562</v>
      </c>
      <c r="O38" s="132">
        <v>2563</v>
      </c>
      <c r="P38" s="132">
        <v>2561</v>
      </c>
      <c r="Q38" s="132">
        <v>2562</v>
      </c>
      <c r="R38" s="182">
        <v>2563</v>
      </c>
      <c r="S38" s="269"/>
    </row>
    <row r="39" spans="1:25" s="130" customFormat="1" ht="15.75" x14ac:dyDescent="0.25">
      <c r="A39" s="183"/>
      <c r="B39" s="184" t="s">
        <v>29</v>
      </c>
      <c r="C39" s="185"/>
      <c r="D39" s="185">
        <v>23</v>
      </c>
      <c r="E39" s="185">
        <v>18</v>
      </c>
      <c r="F39" s="172">
        <v>4630500</v>
      </c>
      <c r="G39" s="185">
        <v>23</v>
      </c>
      <c r="H39" s="185">
        <v>23</v>
      </c>
      <c r="I39" s="185">
        <v>23</v>
      </c>
      <c r="J39" s="186" t="s">
        <v>168</v>
      </c>
      <c r="K39" s="185" t="s">
        <v>164</v>
      </c>
      <c r="L39" s="185" t="s">
        <v>164</v>
      </c>
      <c r="M39" s="187">
        <v>433800</v>
      </c>
      <c r="N39" s="187">
        <v>147540</v>
      </c>
      <c r="O39" s="187">
        <v>150780</v>
      </c>
      <c r="P39" s="187">
        <v>5064300</v>
      </c>
      <c r="Q39" s="187">
        <v>5211840</v>
      </c>
      <c r="R39" s="187">
        <v>5362620</v>
      </c>
      <c r="S39" s="188"/>
    </row>
    <row r="40" spans="1:25" s="190" customFormat="1" ht="15.75" x14ac:dyDescent="0.25">
      <c r="A40" s="161"/>
      <c r="B40" s="189" t="s">
        <v>30</v>
      </c>
      <c r="C40" s="163"/>
      <c r="D40" s="161"/>
      <c r="E40" s="164"/>
      <c r="F40" s="165"/>
      <c r="G40" s="164"/>
      <c r="H40" s="164"/>
      <c r="I40" s="164"/>
      <c r="J40" s="164"/>
      <c r="K40" s="164"/>
      <c r="L40" s="164"/>
      <c r="M40" s="165"/>
      <c r="N40" s="165"/>
      <c r="O40" s="165"/>
      <c r="P40" s="165"/>
      <c r="Q40" s="165"/>
      <c r="R40" s="166"/>
      <c r="S40" s="188"/>
      <c r="T40" s="180"/>
      <c r="U40" s="180"/>
      <c r="V40" s="180"/>
      <c r="W40" s="180"/>
      <c r="X40" s="180"/>
      <c r="Y40" s="180"/>
    </row>
    <row r="41" spans="1:25" s="130" customFormat="1" ht="15.75" x14ac:dyDescent="0.25">
      <c r="A41" s="142">
        <v>18</v>
      </c>
      <c r="B41" s="191" t="s">
        <v>31</v>
      </c>
      <c r="C41" s="163" t="s">
        <v>46</v>
      </c>
      <c r="D41" s="142">
        <v>1</v>
      </c>
      <c r="E41" s="145">
        <v>1</v>
      </c>
      <c r="F41" s="147">
        <v>391320</v>
      </c>
      <c r="G41" s="145">
        <v>1</v>
      </c>
      <c r="H41" s="145">
        <v>1</v>
      </c>
      <c r="I41" s="145">
        <v>1</v>
      </c>
      <c r="J41" s="145" t="s">
        <v>16</v>
      </c>
      <c r="K41" s="145" t="s">
        <v>32</v>
      </c>
      <c r="L41" s="145" t="s">
        <v>16</v>
      </c>
      <c r="M41" s="147">
        <v>13320</v>
      </c>
      <c r="N41" s="147">
        <v>13440</v>
      </c>
      <c r="O41" s="147">
        <v>13320</v>
      </c>
      <c r="P41" s="147">
        <v>404640</v>
      </c>
      <c r="Q41" s="147">
        <v>418080</v>
      </c>
      <c r="R41" s="192">
        <v>431400</v>
      </c>
      <c r="S41" s="193"/>
      <c r="T41" s="180"/>
      <c r="U41" s="180"/>
      <c r="V41" s="180"/>
      <c r="W41" s="180"/>
      <c r="X41" s="180"/>
      <c r="Y41" s="180"/>
    </row>
    <row r="42" spans="1:25" s="130" customFormat="1" ht="15.75" customHeight="1" x14ac:dyDescent="0.25">
      <c r="A42" s="142">
        <v>19</v>
      </c>
      <c r="B42" s="194" t="s">
        <v>33</v>
      </c>
      <c r="C42" s="144" t="s">
        <v>51</v>
      </c>
      <c r="D42" s="195">
        <v>1</v>
      </c>
      <c r="E42" s="145">
        <v>1</v>
      </c>
      <c r="F42" s="147">
        <v>230400</v>
      </c>
      <c r="G42" s="145">
        <v>1</v>
      </c>
      <c r="H42" s="145">
        <v>1</v>
      </c>
      <c r="I42" s="145">
        <v>1</v>
      </c>
      <c r="J42" s="145" t="s">
        <v>16</v>
      </c>
      <c r="K42" s="145" t="s">
        <v>32</v>
      </c>
      <c r="L42" s="145" t="s">
        <v>16</v>
      </c>
      <c r="M42" s="146">
        <v>9240</v>
      </c>
      <c r="N42" s="146">
        <v>9720</v>
      </c>
      <c r="O42" s="146">
        <v>10080</v>
      </c>
      <c r="P42" s="146">
        <v>239640</v>
      </c>
      <c r="Q42" s="146">
        <v>249360</v>
      </c>
      <c r="R42" s="196">
        <v>259440</v>
      </c>
      <c r="S42" s="142"/>
      <c r="T42" s="197"/>
    </row>
    <row r="43" spans="1:25" s="130" customFormat="1" ht="15.75" customHeight="1" x14ac:dyDescent="0.25">
      <c r="A43" s="142"/>
      <c r="B43" s="198" t="s">
        <v>82</v>
      </c>
      <c r="C43" s="137"/>
      <c r="D43" s="199"/>
      <c r="E43" s="139"/>
      <c r="F43" s="140"/>
      <c r="G43" s="139"/>
      <c r="H43" s="139"/>
      <c r="I43" s="139"/>
      <c r="J43" s="139"/>
      <c r="K43" s="139"/>
      <c r="L43" s="139"/>
      <c r="M43" s="200"/>
      <c r="N43" s="200"/>
      <c r="O43" s="200"/>
      <c r="P43" s="200"/>
      <c r="Q43" s="200"/>
      <c r="R43" s="201"/>
      <c r="S43" s="142"/>
      <c r="T43" s="180"/>
    </row>
    <row r="44" spans="1:25" s="130" customFormat="1" ht="15.75" x14ac:dyDescent="0.25">
      <c r="A44" s="142">
        <v>20</v>
      </c>
      <c r="B44" s="202" t="s">
        <v>163</v>
      </c>
      <c r="C44" s="138" t="s">
        <v>90</v>
      </c>
      <c r="D44" s="138">
        <v>1</v>
      </c>
      <c r="E44" s="138">
        <v>1</v>
      </c>
      <c r="F44" s="203">
        <v>112800</v>
      </c>
      <c r="G44" s="138">
        <v>1</v>
      </c>
      <c r="H44" s="138">
        <v>1</v>
      </c>
      <c r="I44" s="138">
        <v>1</v>
      </c>
      <c r="J44" s="204"/>
      <c r="K44" s="204"/>
      <c r="L44" s="204"/>
      <c r="M44" s="200">
        <v>4560</v>
      </c>
      <c r="N44" s="200">
        <v>4800</v>
      </c>
      <c r="O44" s="200">
        <v>4920</v>
      </c>
      <c r="P44" s="200">
        <v>117360</v>
      </c>
      <c r="Q44" s="200">
        <v>122160</v>
      </c>
      <c r="R44" s="201">
        <v>127080</v>
      </c>
      <c r="S44" s="142"/>
      <c r="T44" s="205"/>
    </row>
    <row r="45" spans="1:25" s="130" customFormat="1" ht="15.75" x14ac:dyDescent="0.25">
      <c r="A45" s="206">
        <v>21</v>
      </c>
      <c r="B45" s="202" t="s">
        <v>23</v>
      </c>
      <c r="C45" s="138" t="s">
        <v>90</v>
      </c>
      <c r="D45" s="138">
        <v>1</v>
      </c>
      <c r="E45" s="206">
        <v>1</v>
      </c>
      <c r="F45" s="207">
        <v>112800</v>
      </c>
      <c r="G45" s="206">
        <v>1</v>
      </c>
      <c r="H45" s="206">
        <v>1</v>
      </c>
      <c r="I45" s="206">
        <v>1</v>
      </c>
      <c r="J45" s="206" t="s">
        <v>164</v>
      </c>
      <c r="K45" s="206" t="s">
        <v>164</v>
      </c>
      <c r="L45" s="206" t="s">
        <v>164</v>
      </c>
      <c r="M45" s="200">
        <v>4560</v>
      </c>
      <c r="N45" s="200">
        <v>4800</v>
      </c>
      <c r="O45" s="200">
        <v>4920</v>
      </c>
      <c r="P45" s="200">
        <v>117360</v>
      </c>
      <c r="Q45" s="200">
        <v>122160</v>
      </c>
      <c r="R45" s="201">
        <v>127080</v>
      </c>
      <c r="S45" s="142"/>
    </row>
    <row r="46" spans="1:25" s="130" customFormat="1" ht="15.75" x14ac:dyDescent="0.25">
      <c r="A46" s="208">
        <v>22</v>
      </c>
      <c r="B46" s="191" t="s">
        <v>84</v>
      </c>
      <c r="C46" s="144" t="s">
        <v>57</v>
      </c>
      <c r="D46" s="142">
        <v>3</v>
      </c>
      <c r="E46" s="145">
        <v>3</v>
      </c>
      <c r="F46" s="147">
        <v>324000</v>
      </c>
      <c r="G46" s="145">
        <v>3</v>
      </c>
      <c r="H46" s="145">
        <v>3</v>
      </c>
      <c r="I46" s="145">
        <v>3</v>
      </c>
      <c r="J46" s="145" t="s">
        <v>16</v>
      </c>
      <c r="K46" s="145" t="s">
        <v>16</v>
      </c>
      <c r="L46" s="145" t="s">
        <v>16</v>
      </c>
      <c r="M46" s="147">
        <v>0</v>
      </c>
      <c r="N46" s="147">
        <v>0</v>
      </c>
      <c r="O46" s="147">
        <v>0</v>
      </c>
      <c r="P46" s="147">
        <v>324000</v>
      </c>
      <c r="Q46" s="147">
        <v>324000</v>
      </c>
      <c r="R46" s="192">
        <v>324000</v>
      </c>
      <c r="S46" s="138"/>
    </row>
    <row r="47" spans="1:25" s="130" customFormat="1" ht="15.75" x14ac:dyDescent="0.25">
      <c r="A47" s="209"/>
      <c r="B47" s="210" t="s">
        <v>54</v>
      </c>
      <c r="C47" s="137"/>
      <c r="D47" s="138"/>
      <c r="E47" s="145"/>
      <c r="F47" s="147"/>
      <c r="G47" s="145"/>
      <c r="H47" s="145"/>
      <c r="I47" s="145"/>
      <c r="J47" s="145"/>
      <c r="K47" s="145"/>
      <c r="L47" s="145"/>
      <c r="M47" s="147"/>
      <c r="N47" s="147"/>
      <c r="O47" s="147"/>
      <c r="P47" s="147"/>
      <c r="Q47" s="147"/>
      <c r="R47" s="192"/>
      <c r="S47" s="206"/>
    </row>
    <row r="48" spans="1:25" s="130" customFormat="1" ht="15.75" x14ac:dyDescent="0.25">
      <c r="A48" s="211">
        <v>25</v>
      </c>
      <c r="B48" s="191" t="s">
        <v>89</v>
      </c>
      <c r="C48" s="144" t="s">
        <v>46</v>
      </c>
      <c r="D48" s="142">
        <v>1</v>
      </c>
      <c r="E48" s="145">
        <v>1</v>
      </c>
      <c r="F48" s="147">
        <v>444720</v>
      </c>
      <c r="G48" s="145">
        <v>1</v>
      </c>
      <c r="H48" s="145">
        <v>1</v>
      </c>
      <c r="I48" s="145">
        <v>1</v>
      </c>
      <c r="J48" s="145" t="s">
        <v>16</v>
      </c>
      <c r="K48" s="145" t="s">
        <v>16</v>
      </c>
      <c r="L48" s="145" t="s">
        <v>16</v>
      </c>
      <c r="M48" s="147">
        <v>13440</v>
      </c>
      <c r="N48" s="147">
        <v>13080</v>
      </c>
      <c r="O48" s="147">
        <v>13080</v>
      </c>
      <c r="P48" s="147">
        <v>458160</v>
      </c>
      <c r="Q48" s="147">
        <v>471240</v>
      </c>
      <c r="R48" s="192">
        <v>484320</v>
      </c>
      <c r="S48" s="142"/>
    </row>
    <row r="49" spans="1:19" s="130" customFormat="1" ht="15.75" x14ac:dyDescent="0.25">
      <c r="A49" s="211">
        <v>26</v>
      </c>
      <c r="B49" s="191" t="s">
        <v>34</v>
      </c>
      <c r="C49" s="144" t="s">
        <v>91</v>
      </c>
      <c r="D49" s="142">
        <v>1</v>
      </c>
      <c r="E49" s="145" t="s">
        <v>16</v>
      </c>
      <c r="F49" s="147">
        <v>355320</v>
      </c>
      <c r="G49" s="145" t="s">
        <v>164</v>
      </c>
      <c r="H49" s="145" t="s">
        <v>164</v>
      </c>
      <c r="I49" s="145" t="s">
        <v>164</v>
      </c>
      <c r="J49" s="145">
        <v>-1</v>
      </c>
      <c r="K49" s="145" t="s">
        <v>16</v>
      </c>
      <c r="L49" s="145" t="s">
        <v>16</v>
      </c>
      <c r="M49" s="147"/>
      <c r="N49" s="147"/>
      <c r="O49" s="147"/>
      <c r="P49" s="147"/>
      <c r="Q49" s="140"/>
      <c r="R49" s="141"/>
      <c r="S49" s="148" t="s">
        <v>170</v>
      </c>
    </row>
    <row r="50" spans="1:19" s="130" customFormat="1" ht="15.75" x14ac:dyDescent="0.25">
      <c r="A50" s="211"/>
      <c r="B50" s="191"/>
      <c r="C50" s="144" t="s">
        <v>50</v>
      </c>
      <c r="D50" s="142"/>
      <c r="E50" s="145"/>
      <c r="F50" s="147"/>
      <c r="G50" s="145"/>
      <c r="H50" s="145"/>
      <c r="I50" s="145"/>
      <c r="J50" s="145"/>
      <c r="K50" s="145"/>
      <c r="L50" s="145"/>
      <c r="M50" s="147"/>
      <c r="N50" s="147"/>
      <c r="O50" s="147"/>
      <c r="P50" s="147"/>
      <c r="Q50" s="140"/>
      <c r="R50" s="141"/>
      <c r="S50" s="142"/>
    </row>
    <row r="51" spans="1:19" s="130" customFormat="1" ht="15.75" x14ac:dyDescent="0.25">
      <c r="A51" s="211">
        <v>27</v>
      </c>
      <c r="B51" s="191" t="s">
        <v>35</v>
      </c>
      <c r="C51" s="144" t="s">
        <v>133</v>
      </c>
      <c r="D51" s="142">
        <v>2</v>
      </c>
      <c r="E51" s="145">
        <v>2</v>
      </c>
      <c r="F51" s="147">
        <v>0</v>
      </c>
      <c r="G51" s="145">
        <v>2</v>
      </c>
      <c r="H51" s="145">
        <v>2</v>
      </c>
      <c r="I51" s="145">
        <v>2</v>
      </c>
      <c r="J51" s="145" t="s">
        <v>16</v>
      </c>
      <c r="K51" s="145" t="s">
        <v>16</v>
      </c>
      <c r="L51" s="145" t="s">
        <v>16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92">
        <v>0</v>
      </c>
      <c r="S51" s="212" t="s">
        <v>173</v>
      </c>
    </row>
    <row r="52" spans="1:19" s="130" customFormat="1" ht="15.75" x14ac:dyDescent="0.25">
      <c r="A52" s="209"/>
      <c r="B52" s="213" t="s">
        <v>82</v>
      </c>
      <c r="C52" s="137"/>
      <c r="D52" s="138"/>
      <c r="E52" s="139"/>
      <c r="F52" s="140"/>
      <c r="G52" s="139"/>
      <c r="H52" s="139"/>
      <c r="I52" s="139"/>
      <c r="J52" s="139"/>
      <c r="K52" s="139"/>
      <c r="L52" s="139"/>
      <c r="M52" s="140"/>
      <c r="N52" s="140"/>
      <c r="O52" s="140"/>
      <c r="P52" s="140"/>
      <c r="Q52" s="140"/>
      <c r="R52" s="141"/>
      <c r="S52" s="212"/>
    </row>
    <row r="53" spans="1:19" s="130" customFormat="1" ht="15.75" x14ac:dyDescent="0.25">
      <c r="A53" s="209">
        <v>28</v>
      </c>
      <c r="B53" s="214" t="s">
        <v>81</v>
      </c>
      <c r="C53" s="137" t="s">
        <v>90</v>
      </c>
      <c r="D53" s="138">
        <v>1</v>
      </c>
      <c r="E53" s="139">
        <v>1</v>
      </c>
      <c r="F53" s="140">
        <v>125880</v>
      </c>
      <c r="G53" s="139">
        <v>1</v>
      </c>
      <c r="H53" s="139">
        <v>1</v>
      </c>
      <c r="I53" s="139">
        <v>1</v>
      </c>
      <c r="J53" s="139" t="s">
        <v>16</v>
      </c>
      <c r="K53" s="139" t="s">
        <v>16</v>
      </c>
      <c r="L53" s="139" t="s">
        <v>16</v>
      </c>
      <c r="M53" s="140">
        <v>5040</v>
      </c>
      <c r="N53" s="140">
        <v>5280</v>
      </c>
      <c r="O53" s="140">
        <v>5520</v>
      </c>
      <c r="P53" s="140">
        <v>130920</v>
      </c>
      <c r="Q53" s="140">
        <v>136200</v>
      </c>
      <c r="R53" s="141">
        <v>141720</v>
      </c>
      <c r="S53" s="215"/>
    </row>
    <row r="54" spans="1:19" s="130" customFormat="1" ht="15.75" x14ac:dyDescent="0.25">
      <c r="A54" s="209">
        <v>29</v>
      </c>
      <c r="B54" s="214" t="s">
        <v>36</v>
      </c>
      <c r="C54" s="137" t="s">
        <v>90</v>
      </c>
      <c r="D54" s="138">
        <v>1</v>
      </c>
      <c r="E54" s="139">
        <v>1</v>
      </c>
      <c r="F54" s="140">
        <v>106200</v>
      </c>
      <c r="G54" s="139">
        <v>1</v>
      </c>
      <c r="H54" s="139">
        <v>1</v>
      </c>
      <c r="I54" s="139">
        <v>1</v>
      </c>
      <c r="J54" s="139" t="s">
        <v>16</v>
      </c>
      <c r="K54" s="139" t="s">
        <v>16</v>
      </c>
      <c r="L54" s="139" t="s">
        <v>16</v>
      </c>
      <c r="M54" s="140">
        <v>4320</v>
      </c>
      <c r="N54" s="140">
        <v>4440</v>
      </c>
      <c r="O54" s="140">
        <v>4680</v>
      </c>
      <c r="P54" s="140">
        <v>110520</v>
      </c>
      <c r="Q54" s="140">
        <v>114960</v>
      </c>
      <c r="R54" s="141">
        <v>119640</v>
      </c>
      <c r="S54" s="212" t="s">
        <v>37</v>
      </c>
    </row>
    <row r="55" spans="1:19" s="130" customFormat="1" ht="15.75" x14ac:dyDescent="0.25">
      <c r="A55" s="211">
        <v>30</v>
      </c>
      <c r="B55" s="191" t="s">
        <v>24</v>
      </c>
      <c r="C55" s="216" t="s">
        <v>57</v>
      </c>
      <c r="D55" s="206">
        <v>1</v>
      </c>
      <c r="E55" s="145">
        <v>1</v>
      </c>
      <c r="F55" s="147">
        <v>108000</v>
      </c>
      <c r="G55" s="217">
        <v>1</v>
      </c>
      <c r="H55" s="145">
        <v>1</v>
      </c>
      <c r="I55" s="217">
        <v>1</v>
      </c>
      <c r="J55" s="217" t="s">
        <v>16</v>
      </c>
      <c r="K55" s="217" t="s">
        <v>16</v>
      </c>
      <c r="L55" s="217" t="s">
        <v>16</v>
      </c>
      <c r="M55" s="218">
        <v>0</v>
      </c>
      <c r="N55" s="147">
        <v>0</v>
      </c>
      <c r="O55" s="147">
        <v>0</v>
      </c>
      <c r="P55" s="218">
        <v>108000</v>
      </c>
      <c r="Q55" s="147">
        <v>108000</v>
      </c>
      <c r="R55" s="219">
        <v>108000</v>
      </c>
      <c r="S55" s="220"/>
    </row>
    <row r="56" spans="1:19" s="130" customFormat="1" ht="15.75" x14ac:dyDescent="0.25">
      <c r="A56" s="221">
        <v>31</v>
      </c>
      <c r="B56" s="222" t="s">
        <v>24</v>
      </c>
      <c r="C56" s="163" t="s">
        <v>57</v>
      </c>
      <c r="D56" s="161">
        <v>2</v>
      </c>
      <c r="E56" s="217" t="s">
        <v>164</v>
      </c>
      <c r="F56" s="217" t="s">
        <v>164</v>
      </c>
      <c r="G56" s="145">
        <v>2</v>
      </c>
      <c r="H56" s="217">
        <v>2</v>
      </c>
      <c r="I56" s="164">
        <v>2</v>
      </c>
      <c r="J56" s="144" t="s">
        <v>171</v>
      </c>
      <c r="K56" s="145">
        <f>-D28</f>
        <v>0</v>
      </c>
      <c r="L56" s="164" t="s">
        <v>164</v>
      </c>
      <c r="M56" s="165">
        <v>0</v>
      </c>
      <c r="N56" s="218">
        <v>0</v>
      </c>
      <c r="O56" s="218">
        <v>0</v>
      </c>
      <c r="P56" s="165">
        <v>216000</v>
      </c>
      <c r="Q56" s="218">
        <v>216000</v>
      </c>
      <c r="R56" s="147">
        <v>216000</v>
      </c>
      <c r="S56" s="223" t="s">
        <v>172</v>
      </c>
    </row>
    <row r="57" spans="1:19" s="130" customFormat="1" ht="16.5" customHeight="1" x14ac:dyDescent="0.25">
      <c r="A57" s="224" t="s">
        <v>38</v>
      </c>
      <c r="B57" s="225" t="s">
        <v>39</v>
      </c>
      <c r="C57" s="226"/>
      <c r="D57" s="168">
        <f t="shared" ref="D57:I57" si="2">SUM(D39:D56)</f>
        <v>39</v>
      </c>
      <c r="E57" s="168">
        <f t="shared" si="2"/>
        <v>31</v>
      </c>
      <c r="F57" s="173">
        <f t="shared" si="2"/>
        <v>6941940</v>
      </c>
      <c r="G57" s="168">
        <f t="shared" si="2"/>
        <v>38</v>
      </c>
      <c r="H57" s="168">
        <f t="shared" si="2"/>
        <v>38</v>
      </c>
      <c r="I57" s="168">
        <f t="shared" si="2"/>
        <v>38</v>
      </c>
      <c r="J57" s="170" t="s">
        <v>171</v>
      </c>
      <c r="K57" s="168">
        <f t="shared" ref="K57:R57" si="3">SUM(K39:K56)</f>
        <v>0</v>
      </c>
      <c r="L57" s="168">
        <f t="shared" si="3"/>
        <v>0</v>
      </c>
      <c r="M57" s="171">
        <f t="shared" si="3"/>
        <v>488280</v>
      </c>
      <c r="N57" s="171">
        <f t="shared" si="3"/>
        <v>203100</v>
      </c>
      <c r="O57" s="171">
        <f t="shared" si="3"/>
        <v>207300</v>
      </c>
      <c r="P57" s="171">
        <f t="shared" si="3"/>
        <v>7290900</v>
      </c>
      <c r="Q57" s="171">
        <f t="shared" si="3"/>
        <v>7494000</v>
      </c>
      <c r="R57" s="171">
        <f t="shared" si="3"/>
        <v>7701300</v>
      </c>
      <c r="S57" s="168"/>
    </row>
    <row r="58" spans="1:19" s="130" customFormat="1" ht="16.5" customHeight="1" x14ac:dyDescent="0.25">
      <c r="A58" s="227" t="s">
        <v>40</v>
      </c>
      <c r="B58" s="228" t="s">
        <v>161</v>
      </c>
      <c r="C58" s="229"/>
      <c r="D58" s="229"/>
      <c r="E58" s="230"/>
      <c r="F58" s="231"/>
      <c r="G58" s="230"/>
      <c r="H58" s="230"/>
      <c r="I58" s="230"/>
      <c r="J58" s="230"/>
      <c r="K58" s="230"/>
      <c r="L58" s="230"/>
      <c r="M58" s="231"/>
      <c r="N58" s="231"/>
      <c r="O58" s="232"/>
      <c r="P58" s="147">
        <v>1458180</v>
      </c>
      <c r="Q58" s="147">
        <v>1498800</v>
      </c>
      <c r="R58" s="192">
        <v>1540260</v>
      </c>
      <c r="S58" s="135"/>
    </row>
    <row r="59" spans="1:19" s="130" customFormat="1" ht="16.5" customHeight="1" x14ac:dyDescent="0.25">
      <c r="A59" s="227" t="s">
        <v>42</v>
      </c>
      <c r="B59" s="233" t="s">
        <v>43</v>
      </c>
      <c r="C59" s="234"/>
      <c r="D59" s="234"/>
      <c r="E59" s="235"/>
      <c r="F59" s="236"/>
      <c r="G59" s="235"/>
      <c r="H59" s="235"/>
      <c r="I59" s="235"/>
      <c r="J59" s="235"/>
      <c r="K59" s="235"/>
      <c r="L59" s="235"/>
      <c r="M59" s="236"/>
      <c r="N59" s="236"/>
      <c r="O59" s="237"/>
      <c r="P59" s="238">
        <f>P57+P58</f>
        <v>8749080</v>
      </c>
      <c r="Q59" s="238">
        <f>Q57+Q58</f>
        <v>8992800</v>
      </c>
      <c r="R59" s="238">
        <f>R57+R58</f>
        <v>9241560</v>
      </c>
      <c r="S59" s="239"/>
    </row>
    <row r="60" spans="1:19" s="130" customFormat="1" ht="16.5" customHeight="1" thickBot="1" x14ac:dyDescent="0.3">
      <c r="A60" s="240" t="s">
        <v>44</v>
      </c>
      <c r="B60" s="270" t="s">
        <v>45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2"/>
      <c r="P60" s="241">
        <v>29.17</v>
      </c>
      <c r="Q60" s="241">
        <v>28.56</v>
      </c>
      <c r="R60" s="241">
        <v>27.96</v>
      </c>
      <c r="S60" s="242"/>
    </row>
    <row r="61" spans="1:19" s="130" customFormat="1" ht="16.5" customHeight="1" thickTop="1" x14ac:dyDescent="0.25">
      <c r="A61" s="247" t="s">
        <v>174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</row>
    <row r="62" spans="1:19" s="244" customFormat="1" ht="16.5" customHeight="1" x14ac:dyDescent="0.2">
      <c r="A62" s="243"/>
      <c r="C62" s="243"/>
      <c r="D62" s="243"/>
      <c r="E62" s="243"/>
      <c r="G62" s="243"/>
      <c r="H62" s="243"/>
      <c r="I62" s="243"/>
      <c r="J62" s="243"/>
      <c r="K62" s="243"/>
      <c r="L62" s="243"/>
      <c r="S62" s="234"/>
    </row>
    <row r="63" spans="1:19" s="244" customFormat="1" ht="16.5" customHeight="1" x14ac:dyDescent="0.2">
      <c r="A63" s="243"/>
      <c r="C63" s="243"/>
      <c r="D63" s="243"/>
      <c r="E63" s="243"/>
      <c r="G63" s="243"/>
      <c r="H63" s="243"/>
      <c r="I63" s="243"/>
      <c r="J63" s="243"/>
      <c r="K63" s="243"/>
      <c r="L63" s="243"/>
      <c r="S63" s="243"/>
    </row>
    <row r="64" spans="1:19" s="244" customFormat="1" ht="16.5" customHeight="1" x14ac:dyDescent="0.2">
      <c r="A64" s="243"/>
      <c r="C64" s="243"/>
      <c r="D64" s="243"/>
      <c r="E64" s="243"/>
      <c r="G64" s="243"/>
      <c r="H64" s="243"/>
      <c r="I64" s="243"/>
      <c r="J64" s="243"/>
      <c r="K64" s="243"/>
      <c r="L64" s="243"/>
      <c r="S64" s="243"/>
    </row>
    <row r="65" spans="1:19" s="244" customFormat="1" ht="16.5" customHeight="1" x14ac:dyDescent="0.2">
      <c r="A65" s="243"/>
      <c r="C65" s="243"/>
      <c r="D65" s="243"/>
      <c r="E65" s="243"/>
      <c r="G65" s="243"/>
      <c r="H65" s="243"/>
      <c r="I65" s="243"/>
      <c r="J65" s="243"/>
      <c r="K65" s="243"/>
      <c r="L65" s="243"/>
      <c r="S65" s="243"/>
    </row>
    <row r="66" spans="1:19" s="244" customFormat="1" ht="16.5" customHeight="1" x14ac:dyDescent="0.25">
      <c r="A66" s="245"/>
      <c r="B66" s="246"/>
      <c r="C66" s="245"/>
      <c r="D66" s="245"/>
      <c r="E66" s="245"/>
      <c r="F66" s="246"/>
      <c r="G66" s="245"/>
      <c r="H66" s="245"/>
      <c r="I66" s="245"/>
      <c r="J66" s="245"/>
      <c r="K66" s="245"/>
      <c r="L66" s="245"/>
      <c r="M66" s="246"/>
      <c r="N66" s="246"/>
      <c r="O66" s="246"/>
      <c r="P66" s="246"/>
      <c r="Q66" s="246"/>
      <c r="R66" s="246"/>
      <c r="S66" s="243"/>
    </row>
    <row r="67" spans="1:19" s="244" customFormat="1" ht="16.5" customHeight="1" x14ac:dyDescent="0.2">
      <c r="A67" s="125"/>
      <c r="B67" s="126"/>
      <c r="C67" s="125"/>
      <c r="D67" s="125"/>
      <c r="E67" s="125"/>
      <c r="F67" s="126"/>
      <c r="G67" s="125"/>
      <c r="H67" s="125"/>
      <c r="I67" s="125"/>
      <c r="J67" s="125"/>
      <c r="K67" s="125"/>
      <c r="L67" s="125"/>
      <c r="M67" s="126"/>
      <c r="N67" s="126"/>
      <c r="O67" s="126"/>
      <c r="P67" s="126"/>
      <c r="Q67" s="126"/>
      <c r="R67" s="126"/>
      <c r="S67" s="243"/>
    </row>
    <row r="68" spans="1:19" s="244" customFormat="1" ht="16.5" customHeight="1" x14ac:dyDescent="0.25">
      <c r="A68" s="125"/>
      <c r="B68" s="126"/>
      <c r="C68" s="125"/>
      <c r="D68" s="125"/>
      <c r="E68" s="125"/>
      <c r="F68" s="126"/>
      <c r="G68" s="125"/>
      <c r="H68" s="125"/>
      <c r="I68" s="125"/>
      <c r="J68" s="125"/>
      <c r="K68" s="125"/>
      <c r="L68" s="125"/>
      <c r="M68" s="126"/>
      <c r="N68" s="126"/>
      <c r="O68" s="126"/>
      <c r="P68" s="126"/>
      <c r="Q68" s="126"/>
      <c r="R68" s="126"/>
      <c r="S68" s="245"/>
    </row>
    <row r="69" spans="1:19" s="244" customFormat="1" ht="16.5" customHeight="1" x14ac:dyDescent="0.2">
      <c r="A69" s="125"/>
      <c r="B69" s="126"/>
      <c r="C69" s="125"/>
      <c r="D69" s="125"/>
      <c r="E69" s="125"/>
      <c r="F69" s="126"/>
      <c r="G69" s="125"/>
      <c r="H69" s="125"/>
      <c r="I69" s="125"/>
      <c r="J69" s="125"/>
      <c r="K69" s="125"/>
      <c r="L69" s="125"/>
      <c r="M69" s="126"/>
      <c r="N69" s="126"/>
      <c r="O69" s="126"/>
      <c r="P69" s="126"/>
      <c r="Q69" s="126"/>
      <c r="R69" s="126"/>
      <c r="S69" s="125"/>
    </row>
    <row r="70" spans="1:19" s="244" customFormat="1" ht="16.5" customHeight="1" x14ac:dyDescent="0.2">
      <c r="A70" s="125"/>
      <c r="B70" s="126"/>
      <c r="C70" s="125"/>
      <c r="D70" s="125"/>
      <c r="E70" s="125"/>
      <c r="F70" s="126"/>
      <c r="G70" s="125"/>
      <c r="H70" s="125"/>
      <c r="I70" s="125"/>
      <c r="J70" s="125"/>
      <c r="K70" s="125"/>
      <c r="L70" s="125"/>
      <c r="M70" s="126"/>
      <c r="N70" s="126"/>
      <c r="O70" s="126"/>
      <c r="P70" s="126"/>
      <c r="Q70" s="126"/>
      <c r="R70" s="126"/>
      <c r="S70" s="125"/>
    </row>
    <row r="71" spans="1:19" s="246" customFormat="1" ht="16.5" customHeight="1" x14ac:dyDescent="0.25">
      <c r="A71" s="125"/>
      <c r="B71" s="126"/>
      <c r="C71" s="125"/>
      <c r="D71" s="125"/>
      <c r="E71" s="125"/>
      <c r="F71" s="126"/>
      <c r="G71" s="125"/>
      <c r="H71" s="125"/>
      <c r="I71" s="125"/>
      <c r="J71" s="125"/>
      <c r="K71" s="125"/>
      <c r="L71" s="125"/>
      <c r="M71" s="126"/>
      <c r="N71" s="126"/>
      <c r="O71" s="126"/>
      <c r="P71" s="126"/>
      <c r="Q71" s="126"/>
      <c r="R71" s="126"/>
      <c r="S71" s="125"/>
    </row>
  </sheetData>
  <mergeCells count="24">
    <mergeCell ref="A2:S2"/>
    <mergeCell ref="S3:S5"/>
    <mergeCell ref="G4:I4"/>
    <mergeCell ref="J4:L4"/>
    <mergeCell ref="A36:A38"/>
    <mergeCell ref="B36:B38"/>
    <mergeCell ref="E36:F37"/>
    <mergeCell ref="G36:I36"/>
    <mergeCell ref="J36:L36"/>
    <mergeCell ref="M36:O37"/>
    <mergeCell ref="P36:R37"/>
    <mergeCell ref="A3:A5"/>
    <mergeCell ref="G37:I37"/>
    <mergeCell ref="A61:S61"/>
    <mergeCell ref="P3:R4"/>
    <mergeCell ref="M3:O4"/>
    <mergeCell ref="J37:L37"/>
    <mergeCell ref="B3:B5"/>
    <mergeCell ref="E3:F4"/>
    <mergeCell ref="G3:I3"/>
    <mergeCell ref="J3:L3"/>
    <mergeCell ref="A34:S35"/>
    <mergeCell ref="S36:S38"/>
    <mergeCell ref="B60:O60"/>
  </mergeCells>
  <pageMargins left="0.19685039370078741" right="0.19685039370078741" top="0.47244094488188981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120" zoomScaleNormal="120" workbookViewId="0">
      <selection activeCell="C25" sqref="C25"/>
    </sheetView>
  </sheetViews>
  <sheetFormatPr defaultRowHeight="14.25" x14ac:dyDescent="0.35"/>
  <cols>
    <col min="1" max="1" width="3.375" style="2" customWidth="1"/>
    <col min="2" max="2" width="16.25" style="3" customWidth="1"/>
    <col min="3" max="3" width="5.875" style="63" customWidth="1"/>
    <col min="4" max="4" width="4.875" style="64" customWidth="1"/>
    <col min="5" max="5" width="6.75" style="64" customWidth="1"/>
    <col min="6" max="6" width="6.75" style="65" customWidth="1"/>
    <col min="7" max="7" width="6.25" style="66" customWidth="1"/>
    <col min="8" max="8" width="5.875" style="67" customWidth="1"/>
    <col min="9" max="9" width="6.75" style="67" customWidth="1"/>
    <col min="10" max="10" width="6.75" style="68" customWidth="1"/>
    <col min="11" max="11" width="6.75" style="69" customWidth="1"/>
    <col min="12" max="12" width="5.875" style="70" customWidth="1"/>
    <col min="13" max="13" width="5.5" style="71" customWidth="1"/>
    <col min="14" max="14" width="6.5" style="71" customWidth="1"/>
    <col min="15" max="15" width="8.5" style="71" customWidth="1"/>
    <col min="16" max="16" width="6.375" style="77" customWidth="1"/>
    <col min="17" max="17" width="6.75" style="71" customWidth="1"/>
    <col min="18" max="18" width="6.25" style="71" customWidth="1"/>
    <col min="19" max="19" width="5.875" style="71" customWidth="1"/>
    <col min="20" max="20" width="6.75" style="4" customWidth="1"/>
    <col min="21" max="16384" width="9" style="3"/>
  </cols>
  <sheetData>
    <row r="1" spans="1:20" x14ac:dyDescent="0.35">
      <c r="C1" s="291" t="s">
        <v>70</v>
      </c>
      <c r="D1" s="291"/>
      <c r="E1" s="291"/>
      <c r="F1" s="291"/>
      <c r="G1" s="291"/>
      <c r="H1" s="291"/>
      <c r="I1" s="291"/>
      <c r="J1" s="291"/>
      <c r="K1" s="291"/>
      <c r="L1" s="292" t="s">
        <v>78</v>
      </c>
      <c r="M1" s="292"/>
      <c r="N1" s="292"/>
      <c r="O1" s="292"/>
      <c r="P1" s="292"/>
      <c r="Q1" s="292"/>
      <c r="R1" s="292"/>
      <c r="S1" s="292"/>
    </row>
    <row r="2" spans="1:20" s="11" customFormat="1" ht="15.75" customHeight="1" x14ac:dyDescent="0.35">
      <c r="A2" s="284" t="s">
        <v>0</v>
      </c>
      <c r="B2" s="287" t="s">
        <v>1</v>
      </c>
      <c r="C2" s="295" t="s">
        <v>61</v>
      </c>
      <c r="D2" s="297" t="s">
        <v>58</v>
      </c>
      <c r="E2" s="297" t="s">
        <v>62</v>
      </c>
      <c r="F2" s="5"/>
      <c r="G2" s="6"/>
      <c r="H2" s="299" t="s">
        <v>58</v>
      </c>
      <c r="I2" s="7"/>
      <c r="J2" s="5"/>
      <c r="K2" s="8"/>
      <c r="L2" s="9"/>
      <c r="M2" s="9"/>
      <c r="N2" s="9"/>
      <c r="O2" s="9"/>
      <c r="P2" s="72"/>
      <c r="Q2" s="293" t="s">
        <v>59</v>
      </c>
      <c r="R2" s="10"/>
      <c r="S2" s="10"/>
      <c r="T2" s="290" t="s">
        <v>60</v>
      </c>
    </row>
    <row r="3" spans="1:20" s="11" customFormat="1" x14ac:dyDescent="0.2">
      <c r="A3" s="285"/>
      <c r="B3" s="288"/>
      <c r="C3" s="296"/>
      <c r="D3" s="297"/>
      <c r="E3" s="297"/>
      <c r="F3" s="12" t="s">
        <v>39</v>
      </c>
      <c r="G3" s="6" t="s">
        <v>65</v>
      </c>
      <c r="H3" s="299"/>
      <c r="I3" s="7" t="s">
        <v>68</v>
      </c>
      <c r="J3" s="12" t="s">
        <v>39</v>
      </c>
      <c r="K3" s="13" t="s">
        <v>68</v>
      </c>
      <c r="L3" s="14">
        <v>21641</v>
      </c>
      <c r="M3" s="14" t="s">
        <v>71</v>
      </c>
      <c r="N3" s="14" t="s">
        <v>66</v>
      </c>
      <c r="O3" s="14" t="s">
        <v>68</v>
      </c>
      <c r="P3" s="73" t="s">
        <v>68</v>
      </c>
      <c r="Q3" s="294"/>
      <c r="R3" s="12" t="s">
        <v>71</v>
      </c>
      <c r="S3" s="12" t="s">
        <v>39</v>
      </c>
      <c r="T3" s="290"/>
    </row>
    <row r="4" spans="1:20" s="11" customFormat="1" ht="23.25" customHeight="1" x14ac:dyDescent="0.2">
      <c r="A4" s="285"/>
      <c r="B4" s="288"/>
      <c r="C4" s="296"/>
      <c r="D4" s="297"/>
      <c r="E4" s="297"/>
      <c r="F4" s="5" t="s">
        <v>75</v>
      </c>
      <c r="G4" s="6"/>
      <c r="H4" s="299"/>
      <c r="I4" s="7" t="s">
        <v>69</v>
      </c>
      <c r="J4" s="5" t="s">
        <v>77</v>
      </c>
      <c r="K4" s="8" t="s">
        <v>76</v>
      </c>
      <c r="L4" s="15"/>
      <c r="M4" s="15" t="s">
        <v>12</v>
      </c>
      <c r="N4" s="15"/>
      <c r="O4" s="15" t="s">
        <v>67</v>
      </c>
      <c r="P4" s="74" t="s">
        <v>74</v>
      </c>
      <c r="Q4" s="294"/>
      <c r="R4" s="5" t="s">
        <v>12</v>
      </c>
      <c r="S4" s="5" t="s">
        <v>85</v>
      </c>
      <c r="T4" s="290"/>
    </row>
    <row r="5" spans="1:20" s="11" customFormat="1" x14ac:dyDescent="0.2">
      <c r="A5" s="286"/>
      <c r="B5" s="289"/>
      <c r="C5" s="296"/>
      <c r="D5" s="298"/>
      <c r="E5" s="298"/>
      <c r="F5" s="16" t="s">
        <v>76</v>
      </c>
      <c r="G5" s="17"/>
      <c r="H5" s="300"/>
      <c r="I5" s="7"/>
      <c r="J5" s="16"/>
      <c r="K5" s="18" t="s">
        <v>72</v>
      </c>
      <c r="L5" s="19"/>
      <c r="M5" s="19"/>
      <c r="N5" s="19"/>
      <c r="O5" s="15" t="s">
        <v>73</v>
      </c>
      <c r="P5" s="74"/>
      <c r="Q5" s="294"/>
      <c r="R5" s="16"/>
      <c r="S5" s="16" t="s">
        <v>86</v>
      </c>
      <c r="T5" s="290"/>
    </row>
    <row r="6" spans="1:20" s="11" customFormat="1" x14ac:dyDescent="0.35">
      <c r="A6" s="20">
        <v>2</v>
      </c>
      <c r="B6" s="21" t="s">
        <v>63</v>
      </c>
      <c r="C6" s="22">
        <v>26980</v>
      </c>
      <c r="D6" s="23">
        <v>3500</v>
      </c>
      <c r="E6" s="23">
        <f>SUM(C6:D6)</f>
        <v>30480</v>
      </c>
      <c r="F6" s="24">
        <f>E6*3</f>
        <v>91440</v>
      </c>
      <c r="G6" s="25">
        <v>26980</v>
      </c>
      <c r="H6" s="26">
        <v>4000</v>
      </c>
      <c r="I6" s="26">
        <f>SUM(G6:H6)</f>
        <v>30980</v>
      </c>
      <c r="J6" s="27">
        <f>I6*3</f>
        <v>92940</v>
      </c>
      <c r="K6" s="28">
        <f>F6+J6</f>
        <v>184380</v>
      </c>
      <c r="L6" s="29">
        <v>26980</v>
      </c>
      <c r="M6" s="30">
        <v>4000</v>
      </c>
      <c r="N6" s="30">
        <f>SUM(L6:M6)</f>
        <v>30980</v>
      </c>
      <c r="O6" s="30">
        <f>N6*6</f>
        <v>185880</v>
      </c>
      <c r="P6" s="75">
        <f>K6+O6</f>
        <v>370260</v>
      </c>
      <c r="Q6" s="31" t="s">
        <v>159</v>
      </c>
      <c r="R6" s="31">
        <v>4000</v>
      </c>
      <c r="S6" s="31">
        <f>SUM(Q6:R6)</f>
        <v>4000</v>
      </c>
      <c r="T6" s="32">
        <f>S6*12</f>
        <v>48000</v>
      </c>
    </row>
    <row r="7" spans="1:20" s="11" customFormat="1" x14ac:dyDescent="0.35">
      <c r="A7" s="20">
        <v>3</v>
      </c>
      <c r="B7" s="21" t="s">
        <v>47</v>
      </c>
      <c r="C7" s="22"/>
      <c r="D7" s="23"/>
      <c r="E7" s="23">
        <f t="shared" ref="E7:E28" si="0">SUM(C7:D7)</f>
        <v>0</v>
      </c>
      <c r="F7" s="24">
        <f t="shared" ref="F7:F28" si="1">E7*3</f>
        <v>0</v>
      </c>
      <c r="G7" s="25"/>
      <c r="H7" s="26"/>
      <c r="I7" s="26">
        <f t="shared" ref="I7:I19" si="2">SUM(G7:H7)</f>
        <v>0</v>
      </c>
      <c r="J7" s="27">
        <f t="shared" ref="J7:J29" si="3">I7*3</f>
        <v>0</v>
      </c>
      <c r="K7" s="28">
        <f t="shared" ref="K7:K21" si="4">F7+J7</f>
        <v>0</v>
      </c>
      <c r="L7" s="29"/>
      <c r="M7" s="30"/>
      <c r="N7" s="30"/>
      <c r="O7" s="30"/>
      <c r="P7" s="75"/>
      <c r="Q7" s="31"/>
      <c r="R7" s="31"/>
      <c r="S7" s="31"/>
      <c r="T7" s="32"/>
    </row>
    <row r="8" spans="1:20" s="11" customFormat="1" x14ac:dyDescent="0.35">
      <c r="A8" s="20"/>
      <c r="B8" s="33" t="s">
        <v>17</v>
      </c>
      <c r="C8" s="22"/>
      <c r="D8" s="23"/>
      <c r="E8" s="23">
        <f t="shared" si="0"/>
        <v>0</v>
      </c>
      <c r="F8" s="24">
        <f t="shared" si="1"/>
        <v>0</v>
      </c>
      <c r="G8" s="25"/>
      <c r="H8" s="26"/>
      <c r="I8" s="26">
        <f t="shared" si="2"/>
        <v>0</v>
      </c>
      <c r="J8" s="27">
        <f t="shared" si="3"/>
        <v>0</v>
      </c>
      <c r="K8" s="28">
        <f t="shared" si="4"/>
        <v>0</v>
      </c>
      <c r="L8" s="29"/>
      <c r="M8" s="30"/>
      <c r="N8" s="30"/>
      <c r="O8" s="30"/>
      <c r="P8" s="75"/>
      <c r="Q8" s="31"/>
      <c r="R8" s="31"/>
      <c r="S8" s="31"/>
      <c r="T8" s="32"/>
    </row>
    <row r="9" spans="1:20" s="11" customFormat="1" x14ac:dyDescent="0.35">
      <c r="A9" s="20">
        <v>3</v>
      </c>
      <c r="B9" s="21" t="s">
        <v>18</v>
      </c>
      <c r="C9" s="34">
        <v>25190</v>
      </c>
      <c r="D9" s="35">
        <v>3500</v>
      </c>
      <c r="E9" s="23">
        <f t="shared" si="0"/>
        <v>28690</v>
      </c>
      <c r="F9" s="24">
        <f t="shared" si="1"/>
        <v>86070</v>
      </c>
      <c r="G9" s="25">
        <v>25190</v>
      </c>
      <c r="H9" s="26">
        <v>3500</v>
      </c>
      <c r="I9" s="26">
        <f t="shared" si="2"/>
        <v>28690</v>
      </c>
      <c r="J9" s="27">
        <f t="shared" si="3"/>
        <v>86070</v>
      </c>
      <c r="K9" s="28">
        <f t="shared" si="4"/>
        <v>172140</v>
      </c>
      <c r="L9" s="29">
        <v>25970</v>
      </c>
      <c r="M9" s="30">
        <v>3500</v>
      </c>
      <c r="N9" s="30">
        <f>SUM(L9:M9)</f>
        <v>29470</v>
      </c>
      <c r="O9" s="30">
        <f>N9*6</f>
        <v>176820</v>
      </c>
      <c r="P9" s="75">
        <f>K9+O9</f>
        <v>348960</v>
      </c>
      <c r="Q9" s="31">
        <v>26980</v>
      </c>
      <c r="R9" s="31">
        <v>3500</v>
      </c>
      <c r="S9" s="31">
        <f>SUM(Q9:R9)</f>
        <v>30480</v>
      </c>
      <c r="T9" s="32">
        <f>S9*12</f>
        <v>365760</v>
      </c>
    </row>
    <row r="10" spans="1:20" s="11" customFormat="1" x14ac:dyDescent="0.35">
      <c r="A10" s="20">
        <v>4</v>
      </c>
      <c r="B10" s="21" t="s">
        <v>48</v>
      </c>
      <c r="C10" s="22"/>
      <c r="D10" s="23"/>
      <c r="E10" s="23">
        <f t="shared" si="0"/>
        <v>0</v>
      </c>
      <c r="F10" s="24">
        <f t="shared" si="1"/>
        <v>0</v>
      </c>
      <c r="G10" s="25"/>
      <c r="H10" s="26"/>
      <c r="I10" s="26">
        <f t="shared" si="2"/>
        <v>0</v>
      </c>
      <c r="J10" s="27">
        <f t="shared" si="3"/>
        <v>0</v>
      </c>
      <c r="K10" s="28">
        <f t="shared" si="4"/>
        <v>0</v>
      </c>
      <c r="L10" s="29"/>
      <c r="M10" s="30"/>
      <c r="N10" s="30"/>
      <c r="O10" s="30"/>
      <c r="P10" s="75">
        <f t="shared" ref="P10:P21" si="5">K10+O10</f>
        <v>0</v>
      </c>
      <c r="Q10" s="31"/>
      <c r="R10" s="31"/>
      <c r="S10" s="31">
        <f t="shared" ref="S10:S15" si="6">SUM(Q10:R10)</f>
        <v>0</v>
      </c>
      <c r="T10" s="32">
        <f t="shared" ref="T10:T27" si="7">S10*12</f>
        <v>0</v>
      </c>
    </row>
    <row r="11" spans="1:20" s="11" customFormat="1" x14ac:dyDescent="0.35">
      <c r="A11" s="20">
        <v>5</v>
      </c>
      <c r="B11" s="21" t="s">
        <v>19</v>
      </c>
      <c r="C11" s="22">
        <v>22920</v>
      </c>
      <c r="D11" s="23"/>
      <c r="E11" s="23">
        <f t="shared" si="0"/>
        <v>22920</v>
      </c>
      <c r="F11" s="24">
        <f t="shared" si="1"/>
        <v>68760</v>
      </c>
      <c r="G11" s="25">
        <v>22920</v>
      </c>
      <c r="H11" s="26"/>
      <c r="I11" s="26">
        <f t="shared" si="2"/>
        <v>22920</v>
      </c>
      <c r="J11" s="27">
        <f t="shared" si="3"/>
        <v>68760</v>
      </c>
      <c r="K11" s="28">
        <f t="shared" si="4"/>
        <v>137520</v>
      </c>
      <c r="L11" s="29">
        <v>24010</v>
      </c>
      <c r="M11" s="30"/>
      <c r="N11" s="30">
        <f>SUM(L11:M11)</f>
        <v>24010</v>
      </c>
      <c r="O11" s="30">
        <f>N11*6</f>
        <v>144060</v>
      </c>
      <c r="P11" s="75">
        <f t="shared" si="5"/>
        <v>281580</v>
      </c>
      <c r="Q11" s="31">
        <v>24970</v>
      </c>
      <c r="R11" s="31"/>
      <c r="S11" s="31">
        <f t="shared" si="6"/>
        <v>24970</v>
      </c>
      <c r="T11" s="32">
        <f t="shared" si="7"/>
        <v>299640</v>
      </c>
    </row>
    <row r="12" spans="1:20" s="11" customFormat="1" x14ac:dyDescent="0.35">
      <c r="A12" s="20">
        <v>6</v>
      </c>
      <c r="B12" s="21" t="s">
        <v>20</v>
      </c>
      <c r="C12" s="22">
        <v>21500</v>
      </c>
      <c r="D12" s="23"/>
      <c r="E12" s="23">
        <f t="shared" si="0"/>
        <v>21500</v>
      </c>
      <c r="F12" s="24">
        <f t="shared" si="1"/>
        <v>64500</v>
      </c>
      <c r="G12" s="25">
        <v>21500</v>
      </c>
      <c r="H12" s="26"/>
      <c r="I12" s="26">
        <f t="shared" si="2"/>
        <v>21500</v>
      </c>
      <c r="J12" s="27">
        <f t="shared" si="3"/>
        <v>64500</v>
      </c>
      <c r="K12" s="28">
        <f t="shared" si="4"/>
        <v>129000</v>
      </c>
      <c r="L12" s="29">
        <v>22050</v>
      </c>
      <c r="M12" s="30"/>
      <c r="N12" s="30">
        <f t="shared" ref="N12:N17" si="8">SUM(L12:M12)</f>
        <v>22050</v>
      </c>
      <c r="O12" s="30">
        <f t="shared" ref="O12:O29" si="9">N12*6</f>
        <v>132300</v>
      </c>
      <c r="P12" s="75">
        <f t="shared" si="5"/>
        <v>261300</v>
      </c>
      <c r="Q12" s="31">
        <v>22760</v>
      </c>
      <c r="R12" s="31"/>
      <c r="S12" s="31">
        <f t="shared" si="6"/>
        <v>22760</v>
      </c>
      <c r="T12" s="32">
        <f t="shared" si="7"/>
        <v>273120</v>
      </c>
    </row>
    <row r="13" spans="1:20" s="11" customFormat="1" x14ac:dyDescent="0.35">
      <c r="A13" s="20">
        <v>8</v>
      </c>
      <c r="B13" s="21" t="s">
        <v>64</v>
      </c>
      <c r="C13" s="22">
        <v>14030</v>
      </c>
      <c r="D13" s="23"/>
      <c r="E13" s="23">
        <f t="shared" si="0"/>
        <v>14030</v>
      </c>
      <c r="F13" s="24">
        <f t="shared" si="1"/>
        <v>42090</v>
      </c>
      <c r="G13" s="25">
        <v>14030</v>
      </c>
      <c r="H13" s="26"/>
      <c r="I13" s="26">
        <f t="shared" si="2"/>
        <v>14030</v>
      </c>
      <c r="J13" s="27">
        <f t="shared" si="3"/>
        <v>42090</v>
      </c>
      <c r="K13" s="28">
        <f t="shared" si="4"/>
        <v>84180</v>
      </c>
      <c r="L13" s="29">
        <v>14570</v>
      </c>
      <c r="M13" s="30"/>
      <c r="N13" s="30">
        <f t="shared" si="8"/>
        <v>14570</v>
      </c>
      <c r="O13" s="30">
        <f t="shared" si="9"/>
        <v>87420</v>
      </c>
      <c r="P13" s="75">
        <f t="shared" si="5"/>
        <v>171600</v>
      </c>
      <c r="Q13" s="31">
        <v>15140</v>
      </c>
      <c r="R13" s="31"/>
      <c r="S13" s="31">
        <f t="shared" si="6"/>
        <v>15140</v>
      </c>
      <c r="T13" s="32">
        <f t="shared" si="7"/>
        <v>181680</v>
      </c>
    </row>
    <row r="14" spans="1:20" s="11" customFormat="1" x14ac:dyDescent="0.35">
      <c r="A14" s="20">
        <v>9</v>
      </c>
      <c r="B14" s="21" t="s">
        <v>81</v>
      </c>
      <c r="C14" s="22">
        <v>11100</v>
      </c>
      <c r="D14" s="23">
        <v>2000</v>
      </c>
      <c r="E14" s="23">
        <f t="shared" si="0"/>
        <v>13100</v>
      </c>
      <c r="F14" s="24">
        <f t="shared" si="1"/>
        <v>39300</v>
      </c>
      <c r="G14" s="25">
        <v>11100</v>
      </c>
      <c r="H14" s="26">
        <v>2000</v>
      </c>
      <c r="I14" s="26">
        <f t="shared" si="2"/>
        <v>13100</v>
      </c>
      <c r="J14" s="27">
        <f t="shared" si="3"/>
        <v>39300</v>
      </c>
      <c r="K14" s="28">
        <f t="shared" si="4"/>
        <v>78600</v>
      </c>
      <c r="L14" s="29">
        <v>11100</v>
      </c>
      <c r="M14" s="30">
        <v>2000</v>
      </c>
      <c r="N14" s="30">
        <f t="shared" si="8"/>
        <v>13100</v>
      </c>
      <c r="O14" s="30">
        <f t="shared" si="9"/>
        <v>78600</v>
      </c>
      <c r="P14" s="75">
        <f t="shared" si="5"/>
        <v>157200</v>
      </c>
      <c r="Q14" s="31">
        <v>11550</v>
      </c>
      <c r="R14" s="31">
        <v>1735</v>
      </c>
      <c r="S14" s="31">
        <f t="shared" si="6"/>
        <v>13285</v>
      </c>
      <c r="T14" s="32">
        <f t="shared" si="7"/>
        <v>159420</v>
      </c>
    </row>
    <row r="15" spans="1:20" s="11" customFormat="1" x14ac:dyDescent="0.35">
      <c r="A15" s="20">
        <v>10</v>
      </c>
      <c r="B15" s="21" t="s">
        <v>22</v>
      </c>
      <c r="C15" s="22">
        <v>9400</v>
      </c>
      <c r="D15" s="23">
        <v>2000</v>
      </c>
      <c r="E15" s="23">
        <f t="shared" si="0"/>
        <v>11400</v>
      </c>
      <c r="F15" s="24">
        <f t="shared" si="1"/>
        <v>34200</v>
      </c>
      <c r="G15" s="25">
        <v>9400</v>
      </c>
      <c r="H15" s="26">
        <v>2000</v>
      </c>
      <c r="I15" s="26">
        <f t="shared" si="2"/>
        <v>11400</v>
      </c>
      <c r="J15" s="27">
        <f t="shared" si="3"/>
        <v>34200</v>
      </c>
      <c r="K15" s="28">
        <f t="shared" si="4"/>
        <v>68400</v>
      </c>
      <c r="L15" s="29">
        <v>9400</v>
      </c>
      <c r="M15" s="30">
        <v>2000</v>
      </c>
      <c r="N15" s="30">
        <f t="shared" si="8"/>
        <v>11400</v>
      </c>
      <c r="O15" s="30">
        <f t="shared" si="9"/>
        <v>68400</v>
      </c>
      <c r="P15" s="75">
        <f t="shared" si="5"/>
        <v>136800</v>
      </c>
      <c r="Q15" s="31">
        <v>9780</v>
      </c>
      <c r="R15" s="31">
        <v>2000</v>
      </c>
      <c r="S15" s="31">
        <f t="shared" si="6"/>
        <v>11780</v>
      </c>
      <c r="T15" s="32">
        <f t="shared" si="7"/>
        <v>141360</v>
      </c>
    </row>
    <row r="16" spans="1:20" s="11" customFormat="1" x14ac:dyDescent="0.35">
      <c r="A16" s="20">
        <v>11</v>
      </c>
      <c r="B16" s="21" t="s">
        <v>23</v>
      </c>
      <c r="C16" s="36">
        <v>9400</v>
      </c>
      <c r="D16" s="37">
        <v>2000</v>
      </c>
      <c r="E16" s="23">
        <f t="shared" si="0"/>
        <v>11400</v>
      </c>
      <c r="F16" s="24">
        <f t="shared" si="1"/>
        <v>34200</v>
      </c>
      <c r="G16" s="25">
        <v>9400</v>
      </c>
      <c r="H16" s="26">
        <v>2000</v>
      </c>
      <c r="I16" s="26">
        <f t="shared" si="2"/>
        <v>11400</v>
      </c>
      <c r="J16" s="27">
        <f t="shared" si="3"/>
        <v>34200</v>
      </c>
      <c r="K16" s="28">
        <f t="shared" si="4"/>
        <v>68400</v>
      </c>
      <c r="L16" s="29">
        <v>9400</v>
      </c>
      <c r="M16" s="30">
        <v>2000</v>
      </c>
      <c r="N16" s="30">
        <f t="shared" si="8"/>
        <v>11400</v>
      </c>
      <c r="O16" s="30">
        <f t="shared" si="9"/>
        <v>68400</v>
      </c>
      <c r="P16" s="75">
        <f t="shared" si="5"/>
        <v>136800</v>
      </c>
      <c r="Q16" s="31">
        <v>9780</v>
      </c>
      <c r="R16" s="31">
        <v>2000</v>
      </c>
      <c r="S16" s="31">
        <f t="shared" ref="S16:S17" si="10">SUM(Q16:R16)</f>
        <v>11780</v>
      </c>
      <c r="T16" s="32">
        <f t="shared" si="7"/>
        <v>141360</v>
      </c>
    </row>
    <row r="17" spans="1:20" s="11" customFormat="1" x14ac:dyDescent="0.35">
      <c r="A17" s="20">
        <v>12</v>
      </c>
      <c r="B17" s="21" t="s">
        <v>24</v>
      </c>
      <c r="C17" s="22">
        <v>54000</v>
      </c>
      <c r="D17" s="23">
        <v>6000</v>
      </c>
      <c r="E17" s="23">
        <f t="shared" si="0"/>
        <v>60000</v>
      </c>
      <c r="F17" s="24">
        <f t="shared" si="1"/>
        <v>180000</v>
      </c>
      <c r="G17" s="25">
        <v>54000</v>
      </c>
      <c r="H17" s="26">
        <v>6000</v>
      </c>
      <c r="I17" s="26">
        <f t="shared" si="2"/>
        <v>60000</v>
      </c>
      <c r="J17" s="27">
        <f t="shared" si="3"/>
        <v>180000</v>
      </c>
      <c r="K17" s="28">
        <f t="shared" si="4"/>
        <v>360000</v>
      </c>
      <c r="L17" s="29">
        <v>54000</v>
      </c>
      <c r="M17" s="30">
        <v>6000</v>
      </c>
      <c r="N17" s="30">
        <f t="shared" si="8"/>
        <v>60000</v>
      </c>
      <c r="O17" s="30">
        <f t="shared" si="9"/>
        <v>360000</v>
      </c>
      <c r="P17" s="75">
        <f t="shared" si="5"/>
        <v>720000</v>
      </c>
      <c r="Q17" s="31">
        <v>54000</v>
      </c>
      <c r="R17" s="31">
        <v>6000</v>
      </c>
      <c r="S17" s="31">
        <f t="shared" si="10"/>
        <v>60000</v>
      </c>
      <c r="T17" s="32">
        <f t="shared" si="7"/>
        <v>720000</v>
      </c>
    </row>
    <row r="18" spans="1:20" s="11" customFormat="1" x14ac:dyDescent="0.35">
      <c r="A18" s="20"/>
      <c r="B18" s="38" t="s">
        <v>52</v>
      </c>
      <c r="C18" s="22"/>
      <c r="D18" s="23"/>
      <c r="E18" s="23">
        <f t="shared" si="0"/>
        <v>0</v>
      </c>
      <c r="F18" s="24">
        <f t="shared" si="1"/>
        <v>0</v>
      </c>
      <c r="G18" s="25"/>
      <c r="H18" s="26"/>
      <c r="I18" s="26">
        <f t="shared" si="2"/>
        <v>0</v>
      </c>
      <c r="J18" s="27">
        <f t="shared" si="3"/>
        <v>0</v>
      </c>
      <c r="K18" s="28">
        <f t="shared" si="4"/>
        <v>0</v>
      </c>
      <c r="L18" s="29"/>
      <c r="M18" s="30"/>
      <c r="N18" s="30"/>
      <c r="O18" s="30">
        <f t="shared" si="9"/>
        <v>0</v>
      </c>
      <c r="P18" s="75">
        <f t="shared" si="5"/>
        <v>0</v>
      </c>
      <c r="Q18" s="31"/>
      <c r="R18" s="31"/>
      <c r="S18" s="31"/>
      <c r="T18" s="32"/>
    </row>
    <row r="19" spans="1:20" s="11" customFormat="1" x14ac:dyDescent="0.35">
      <c r="A19" s="20">
        <v>13</v>
      </c>
      <c r="B19" s="21" t="s">
        <v>53</v>
      </c>
      <c r="C19" s="22">
        <v>22920</v>
      </c>
      <c r="D19" s="23">
        <v>3500</v>
      </c>
      <c r="E19" s="23">
        <f t="shared" si="0"/>
        <v>26420</v>
      </c>
      <c r="F19" s="24">
        <f t="shared" si="1"/>
        <v>79260</v>
      </c>
      <c r="G19" s="25">
        <v>22920</v>
      </c>
      <c r="H19" s="26">
        <v>3500</v>
      </c>
      <c r="I19" s="26">
        <f t="shared" si="2"/>
        <v>26420</v>
      </c>
      <c r="J19" s="27">
        <f t="shared" si="3"/>
        <v>79260</v>
      </c>
      <c r="K19" s="28">
        <f t="shared" si="4"/>
        <v>158520</v>
      </c>
      <c r="L19" s="29">
        <v>24010</v>
      </c>
      <c r="M19" s="30">
        <v>3500</v>
      </c>
      <c r="N19" s="30">
        <f>SUM(L19:M19)</f>
        <v>27510</v>
      </c>
      <c r="O19" s="30">
        <f t="shared" si="9"/>
        <v>165060</v>
      </c>
      <c r="P19" s="75">
        <f t="shared" si="5"/>
        <v>323580</v>
      </c>
      <c r="Q19" s="31">
        <v>24970</v>
      </c>
      <c r="R19" s="31">
        <v>3500</v>
      </c>
      <c r="S19" s="31">
        <f>SUM(Q19:R19)</f>
        <v>28470</v>
      </c>
      <c r="T19" s="32">
        <f>S19*12</f>
        <v>341640</v>
      </c>
    </row>
    <row r="20" spans="1:20" s="11" customFormat="1" x14ac:dyDescent="0.35">
      <c r="A20" s="20">
        <v>14</v>
      </c>
      <c r="B20" s="21" t="s">
        <v>25</v>
      </c>
      <c r="C20" s="22"/>
      <c r="D20" s="23"/>
      <c r="E20" s="23">
        <f t="shared" si="0"/>
        <v>0</v>
      </c>
      <c r="F20" s="24">
        <f t="shared" si="1"/>
        <v>0</v>
      </c>
      <c r="G20" s="25"/>
      <c r="H20" s="26"/>
      <c r="I20" s="26"/>
      <c r="J20" s="27">
        <f t="shared" si="3"/>
        <v>0</v>
      </c>
      <c r="K20" s="28">
        <f t="shared" si="4"/>
        <v>0</v>
      </c>
      <c r="L20" s="29"/>
      <c r="M20" s="30"/>
      <c r="N20" s="30"/>
      <c r="O20" s="30">
        <f t="shared" si="9"/>
        <v>0</v>
      </c>
      <c r="P20" s="75">
        <f t="shared" si="5"/>
        <v>0</v>
      </c>
      <c r="Q20" s="31"/>
      <c r="R20" s="31"/>
      <c r="S20" s="31"/>
      <c r="T20" s="32"/>
    </row>
    <row r="21" spans="1:20" s="11" customFormat="1" x14ac:dyDescent="0.35">
      <c r="A21" s="20">
        <v>15</v>
      </c>
      <c r="B21" s="21" t="s">
        <v>26</v>
      </c>
      <c r="C21" s="22">
        <v>19300</v>
      </c>
      <c r="D21" s="23"/>
      <c r="E21" s="23">
        <f t="shared" si="0"/>
        <v>19300</v>
      </c>
      <c r="F21" s="24">
        <f t="shared" si="1"/>
        <v>57900</v>
      </c>
      <c r="G21" s="25">
        <v>19300</v>
      </c>
      <c r="H21" s="26"/>
      <c r="I21" s="26">
        <v>19300</v>
      </c>
      <c r="J21" s="27">
        <f t="shared" si="3"/>
        <v>57900</v>
      </c>
      <c r="K21" s="28">
        <f t="shared" si="4"/>
        <v>115800</v>
      </c>
      <c r="L21" s="29">
        <v>19800</v>
      </c>
      <c r="M21" s="30"/>
      <c r="N21" s="30">
        <v>19800</v>
      </c>
      <c r="O21" s="30">
        <f t="shared" si="9"/>
        <v>118800</v>
      </c>
      <c r="P21" s="75">
        <f t="shared" si="5"/>
        <v>234600</v>
      </c>
      <c r="Q21" s="31">
        <v>20440</v>
      </c>
      <c r="R21" s="31"/>
      <c r="S21" s="31">
        <f>SUM(Q21:R21)</f>
        <v>20440</v>
      </c>
      <c r="T21" s="32">
        <f>S21*12</f>
        <v>245280</v>
      </c>
    </row>
    <row r="22" spans="1:20" s="11" customFormat="1" x14ac:dyDescent="0.35">
      <c r="A22" s="20">
        <v>16</v>
      </c>
      <c r="B22" s="21" t="s">
        <v>27</v>
      </c>
      <c r="C22" s="22"/>
      <c r="D22" s="23"/>
      <c r="E22" s="23">
        <f t="shared" si="0"/>
        <v>0</v>
      </c>
      <c r="F22" s="24">
        <f t="shared" si="1"/>
        <v>0</v>
      </c>
      <c r="G22" s="25"/>
      <c r="H22" s="26"/>
      <c r="I22" s="26"/>
      <c r="J22" s="27"/>
      <c r="K22" s="28"/>
      <c r="L22" s="29"/>
      <c r="M22" s="30"/>
      <c r="N22" s="30"/>
      <c r="O22" s="30"/>
      <c r="P22" s="76"/>
      <c r="Q22" s="31"/>
      <c r="R22" s="31"/>
      <c r="S22" s="31"/>
      <c r="T22" s="32"/>
    </row>
    <row r="23" spans="1:20" s="11" customFormat="1" x14ac:dyDescent="0.35">
      <c r="A23" s="39">
        <v>17</v>
      </c>
      <c r="B23" s="40" t="s">
        <v>24</v>
      </c>
      <c r="C23" s="34">
        <v>9000</v>
      </c>
      <c r="D23" s="23">
        <v>1000</v>
      </c>
      <c r="E23" s="23">
        <f t="shared" ref="E23" si="11">SUM(C23:D23)</f>
        <v>10000</v>
      </c>
      <c r="F23" s="24">
        <f t="shared" si="1"/>
        <v>30000</v>
      </c>
      <c r="G23" s="25">
        <v>9000</v>
      </c>
      <c r="H23" s="26">
        <v>1000</v>
      </c>
      <c r="I23" s="26">
        <f>SUM(G23:H23)</f>
        <v>10000</v>
      </c>
      <c r="J23" s="27">
        <f t="shared" si="3"/>
        <v>30000</v>
      </c>
      <c r="K23" s="28">
        <f>F23+J23</f>
        <v>60000</v>
      </c>
      <c r="L23" s="29">
        <v>9000</v>
      </c>
      <c r="M23" s="30">
        <v>1000</v>
      </c>
      <c r="N23" s="30">
        <f t="shared" ref="N23" si="12">SUM(L23:M23)</f>
        <v>10000</v>
      </c>
      <c r="O23" s="30">
        <f t="shared" si="9"/>
        <v>60000</v>
      </c>
      <c r="P23" s="75">
        <f t="shared" ref="P23" si="13">K23+O23</f>
        <v>120000</v>
      </c>
      <c r="Q23" s="31">
        <v>9000</v>
      </c>
      <c r="R23" s="31">
        <v>1000</v>
      </c>
      <c r="S23" s="31">
        <f t="shared" ref="S23" si="14">SUM(Q23:R23)</f>
        <v>10000</v>
      </c>
      <c r="T23" s="32">
        <f t="shared" si="7"/>
        <v>120000</v>
      </c>
    </row>
    <row r="24" spans="1:20" s="11" customFormat="1" x14ac:dyDescent="0.35">
      <c r="A24" s="39"/>
      <c r="B24" s="41" t="s">
        <v>30</v>
      </c>
      <c r="C24" s="22"/>
      <c r="D24" s="23"/>
      <c r="E24" s="23">
        <f t="shared" si="0"/>
        <v>0</v>
      </c>
      <c r="F24" s="24">
        <f t="shared" si="1"/>
        <v>0</v>
      </c>
      <c r="G24" s="25"/>
      <c r="H24" s="26"/>
      <c r="I24" s="26"/>
      <c r="J24" s="27"/>
      <c r="K24" s="28"/>
      <c r="L24" s="29"/>
      <c r="M24" s="30"/>
      <c r="N24" s="30"/>
      <c r="O24" s="30"/>
      <c r="P24" s="76"/>
      <c r="Q24" s="31"/>
      <c r="R24" s="31"/>
      <c r="S24" s="31"/>
      <c r="T24" s="32"/>
    </row>
    <row r="25" spans="1:20" s="11" customFormat="1" x14ac:dyDescent="0.35">
      <c r="A25" s="20">
        <v>18</v>
      </c>
      <c r="B25" s="42" t="s">
        <v>31</v>
      </c>
      <c r="C25" s="22">
        <v>26460</v>
      </c>
      <c r="D25" s="23">
        <v>3500</v>
      </c>
      <c r="E25" s="23">
        <f t="shared" si="0"/>
        <v>29960</v>
      </c>
      <c r="F25" s="24">
        <f t="shared" si="1"/>
        <v>89880</v>
      </c>
      <c r="G25" s="25">
        <v>26460</v>
      </c>
      <c r="H25" s="26">
        <v>3500</v>
      </c>
      <c r="I25" s="26">
        <f t="shared" ref="I25:I26" si="15">SUM(G25:H25)</f>
        <v>29960</v>
      </c>
      <c r="J25" s="27">
        <f>I25*3</f>
        <v>89880</v>
      </c>
      <c r="K25" s="28">
        <f>F25+J25</f>
        <v>179760</v>
      </c>
      <c r="L25" s="29">
        <v>26980</v>
      </c>
      <c r="M25" s="30">
        <v>3500</v>
      </c>
      <c r="N25" s="30">
        <f>SUM(L25:M25)</f>
        <v>30480</v>
      </c>
      <c r="O25" s="30">
        <f t="shared" si="9"/>
        <v>182880</v>
      </c>
      <c r="P25" s="75">
        <f>K25+O25</f>
        <v>362640</v>
      </c>
      <c r="Q25" s="31">
        <v>28030</v>
      </c>
      <c r="R25" s="31">
        <v>3500</v>
      </c>
      <c r="S25" s="31">
        <f>SUM(Q25:R25)</f>
        <v>31530</v>
      </c>
      <c r="T25" s="32">
        <f>S25*12</f>
        <v>378360</v>
      </c>
    </row>
    <row r="26" spans="1:20" s="11" customFormat="1" x14ac:dyDescent="0.35">
      <c r="A26" s="20">
        <v>19</v>
      </c>
      <c r="B26" s="42" t="s">
        <v>33</v>
      </c>
      <c r="C26" s="22">
        <v>17570</v>
      </c>
      <c r="D26" s="23"/>
      <c r="E26" s="23">
        <f t="shared" ref="E26" si="16">SUM(C26:D26)</f>
        <v>17570</v>
      </c>
      <c r="F26" s="24">
        <f t="shared" si="1"/>
        <v>52710</v>
      </c>
      <c r="G26" s="25">
        <v>17570</v>
      </c>
      <c r="H26" s="26"/>
      <c r="I26" s="26">
        <f t="shared" si="15"/>
        <v>17570</v>
      </c>
      <c r="J26" s="27">
        <f t="shared" si="3"/>
        <v>52710</v>
      </c>
      <c r="K26" s="28">
        <f t="shared" ref="K26" si="17">F26+J26</f>
        <v>105420</v>
      </c>
      <c r="L26" s="29">
        <v>17880</v>
      </c>
      <c r="M26" s="30"/>
      <c r="N26" s="30">
        <f t="shared" ref="N26:N27" si="18">SUM(L26:M26)</f>
        <v>17880</v>
      </c>
      <c r="O26" s="30">
        <f t="shared" si="9"/>
        <v>107280</v>
      </c>
      <c r="P26" s="75">
        <f t="shared" ref="P26:P27" si="19">K26+O26</f>
        <v>212700</v>
      </c>
      <c r="Q26" s="31">
        <v>18480</v>
      </c>
      <c r="R26" s="31"/>
      <c r="S26" s="31">
        <f t="shared" ref="S26:S27" si="20">SUM(Q26:R26)</f>
        <v>18480</v>
      </c>
      <c r="T26" s="32">
        <f t="shared" si="7"/>
        <v>221760</v>
      </c>
    </row>
    <row r="27" spans="1:20" s="11" customFormat="1" x14ac:dyDescent="0.35">
      <c r="A27" s="20">
        <v>21</v>
      </c>
      <c r="B27" s="42" t="s">
        <v>24</v>
      </c>
      <c r="C27" s="34">
        <v>27000</v>
      </c>
      <c r="D27" s="23">
        <v>3000</v>
      </c>
      <c r="E27" s="23">
        <f t="shared" si="0"/>
        <v>30000</v>
      </c>
      <c r="F27" s="24">
        <f t="shared" si="1"/>
        <v>90000</v>
      </c>
      <c r="G27" s="25">
        <v>27000</v>
      </c>
      <c r="H27" s="26">
        <v>3000</v>
      </c>
      <c r="I27" s="26">
        <f>SUM(G27:H27)</f>
        <v>30000</v>
      </c>
      <c r="J27" s="27">
        <f t="shared" si="3"/>
        <v>90000</v>
      </c>
      <c r="K27" s="28">
        <f>F27+J27</f>
        <v>180000</v>
      </c>
      <c r="L27" s="29">
        <v>27000</v>
      </c>
      <c r="M27" s="30">
        <v>3000</v>
      </c>
      <c r="N27" s="30">
        <f t="shared" si="18"/>
        <v>30000</v>
      </c>
      <c r="O27" s="30">
        <f t="shared" si="9"/>
        <v>180000</v>
      </c>
      <c r="P27" s="75">
        <f t="shared" si="19"/>
        <v>360000</v>
      </c>
      <c r="Q27" s="31">
        <v>27000</v>
      </c>
      <c r="R27" s="31">
        <v>3000</v>
      </c>
      <c r="S27" s="31">
        <f t="shared" si="20"/>
        <v>30000</v>
      </c>
      <c r="T27" s="32">
        <f t="shared" si="7"/>
        <v>360000</v>
      </c>
    </row>
    <row r="28" spans="1:20" s="11" customFormat="1" x14ac:dyDescent="0.35">
      <c r="A28" s="20"/>
      <c r="B28" s="43" t="s">
        <v>54</v>
      </c>
      <c r="C28" s="22"/>
      <c r="D28" s="23"/>
      <c r="E28" s="23">
        <f t="shared" si="0"/>
        <v>0</v>
      </c>
      <c r="F28" s="24">
        <f t="shared" si="1"/>
        <v>0</v>
      </c>
      <c r="G28" s="25"/>
      <c r="H28" s="26"/>
      <c r="I28" s="26"/>
      <c r="J28" s="27"/>
      <c r="K28" s="28"/>
      <c r="L28" s="29"/>
      <c r="M28" s="30"/>
      <c r="N28" s="30"/>
      <c r="O28" s="30"/>
      <c r="P28" s="76"/>
      <c r="Q28" s="31"/>
      <c r="R28" s="31"/>
      <c r="S28" s="31"/>
      <c r="T28" s="32"/>
    </row>
    <row r="29" spans="1:20" s="11" customFormat="1" x14ac:dyDescent="0.35">
      <c r="A29" s="20">
        <v>22</v>
      </c>
      <c r="B29" s="42" t="s">
        <v>89</v>
      </c>
      <c r="C29" s="22">
        <v>31260</v>
      </c>
      <c r="D29" s="23">
        <v>3500</v>
      </c>
      <c r="E29" s="23">
        <f>SUM(C29:D29)</f>
        <v>34760</v>
      </c>
      <c r="F29" s="24">
        <f>E29*3</f>
        <v>104280</v>
      </c>
      <c r="G29" s="25">
        <v>31260</v>
      </c>
      <c r="H29" s="26">
        <v>3500</v>
      </c>
      <c r="I29" s="26">
        <f t="shared" ref="I29" si="21">SUM(G29:H29)</f>
        <v>34760</v>
      </c>
      <c r="J29" s="27">
        <f t="shared" si="3"/>
        <v>104280</v>
      </c>
      <c r="K29" s="28">
        <f t="shared" ref="K29" si="22">F29+J29</f>
        <v>208560</v>
      </c>
      <c r="L29" s="29">
        <v>31880</v>
      </c>
      <c r="M29" s="30">
        <v>3500</v>
      </c>
      <c r="N29" s="30">
        <f>SUM(L29:M29)</f>
        <v>35380</v>
      </c>
      <c r="O29" s="30">
        <f t="shared" si="9"/>
        <v>212280</v>
      </c>
      <c r="P29" s="75">
        <f t="shared" ref="P29" si="23">K29+O29</f>
        <v>420840</v>
      </c>
      <c r="Q29" s="31">
        <v>33000</v>
      </c>
      <c r="R29" s="31">
        <v>3500</v>
      </c>
      <c r="S29" s="31">
        <f>SUM(Q29:R29)</f>
        <v>36500</v>
      </c>
      <c r="T29" s="32">
        <f>S29*12</f>
        <v>438000</v>
      </c>
    </row>
    <row r="30" spans="1:20" s="11" customFormat="1" x14ac:dyDescent="0.35">
      <c r="A30" s="20">
        <v>23</v>
      </c>
      <c r="B30" s="42" t="s">
        <v>34</v>
      </c>
      <c r="C30" s="22"/>
      <c r="D30" s="23"/>
      <c r="E30" s="23"/>
      <c r="F30" s="24"/>
      <c r="G30" s="25"/>
      <c r="H30" s="26"/>
      <c r="I30" s="26"/>
      <c r="J30" s="27"/>
      <c r="K30" s="28"/>
      <c r="L30" s="29"/>
      <c r="M30" s="30"/>
      <c r="N30" s="30"/>
      <c r="O30" s="30"/>
      <c r="P30" s="76"/>
      <c r="Q30" s="31"/>
      <c r="R30" s="31"/>
      <c r="S30" s="31"/>
      <c r="T30" s="32"/>
    </row>
    <row r="31" spans="1:20" s="11" customFormat="1" x14ac:dyDescent="0.35">
      <c r="A31" s="20">
        <v>24</v>
      </c>
      <c r="B31" s="42" t="s">
        <v>35</v>
      </c>
      <c r="C31" s="22"/>
      <c r="D31" s="23"/>
      <c r="E31" s="23"/>
      <c r="F31" s="24"/>
      <c r="G31" s="25"/>
      <c r="H31" s="26"/>
      <c r="I31" s="26"/>
      <c r="J31" s="27"/>
      <c r="K31" s="28"/>
      <c r="L31" s="29"/>
      <c r="M31" s="30"/>
      <c r="N31" s="30"/>
      <c r="O31" s="30"/>
      <c r="P31" s="76"/>
      <c r="Q31" s="31"/>
      <c r="R31" s="31"/>
      <c r="S31" s="31"/>
      <c r="T31" s="32"/>
    </row>
    <row r="32" spans="1:20" s="11" customFormat="1" x14ac:dyDescent="0.35">
      <c r="A32" s="20">
        <v>25</v>
      </c>
      <c r="B32" s="42" t="s">
        <v>35</v>
      </c>
      <c r="C32" s="22"/>
      <c r="D32" s="23"/>
      <c r="E32" s="23"/>
      <c r="F32" s="24"/>
      <c r="G32" s="25"/>
      <c r="H32" s="26"/>
      <c r="I32" s="26"/>
      <c r="J32" s="27"/>
      <c r="K32" s="28"/>
      <c r="L32" s="29"/>
      <c r="M32" s="30"/>
      <c r="N32" s="30"/>
      <c r="O32" s="30"/>
      <c r="P32" s="76"/>
      <c r="Q32" s="31"/>
      <c r="R32" s="31"/>
      <c r="S32" s="31"/>
      <c r="T32" s="32"/>
    </row>
    <row r="33" spans="1:20" s="11" customFormat="1" ht="16.5" customHeight="1" x14ac:dyDescent="0.35">
      <c r="A33" s="44">
        <v>26</v>
      </c>
      <c r="B33" s="45" t="s">
        <v>81</v>
      </c>
      <c r="C33" s="22">
        <v>10130</v>
      </c>
      <c r="D33" s="23">
        <v>2000</v>
      </c>
      <c r="E33" s="23">
        <f t="shared" ref="E33" si="24">SUM(C33:D33)</f>
        <v>12130</v>
      </c>
      <c r="F33" s="24">
        <f t="shared" ref="F33" si="25">E33*3</f>
        <v>36390</v>
      </c>
      <c r="G33" s="25">
        <v>10130</v>
      </c>
      <c r="H33" s="26">
        <v>2000</v>
      </c>
      <c r="I33" s="26">
        <f t="shared" ref="I33" si="26">SUM(G33:H33)</f>
        <v>12130</v>
      </c>
      <c r="J33" s="27">
        <f t="shared" ref="J33" si="27">I33*3</f>
        <v>36390</v>
      </c>
      <c r="K33" s="28">
        <f t="shared" ref="K33" si="28">F33+J33</f>
        <v>72780</v>
      </c>
      <c r="L33" s="29">
        <v>10130</v>
      </c>
      <c r="M33" s="30">
        <v>2000</v>
      </c>
      <c r="N33" s="30">
        <f t="shared" ref="N33" si="29">SUM(L33:M33)</f>
        <v>12130</v>
      </c>
      <c r="O33" s="30">
        <f t="shared" ref="O33" si="30">N33*6</f>
        <v>72780</v>
      </c>
      <c r="P33" s="75">
        <f t="shared" ref="P33" si="31">K33+O33</f>
        <v>145560</v>
      </c>
      <c r="Q33" s="31">
        <v>10540</v>
      </c>
      <c r="R33" s="31">
        <v>2000</v>
      </c>
      <c r="S33" s="31">
        <f t="shared" ref="S33" si="32">SUM(Q33:R33)</f>
        <v>12540</v>
      </c>
      <c r="T33" s="32">
        <f t="shared" ref="T33" si="33">S33*12</f>
        <v>150480</v>
      </c>
    </row>
    <row r="34" spans="1:20" s="11" customFormat="1" ht="16.5" customHeight="1" x14ac:dyDescent="0.35">
      <c r="A34" s="44">
        <v>27</v>
      </c>
      <c r="B34" s="45" t="s">
        <v>36</v>
      </c>
      <c r="C34" s="22">
        <v>6230</v>
      </c>
      <c r="D34" s="23"/>
      <c r="E34" s="23">
        <f>SUM(C34:D34)</f>
        <v>6230</v>
      </c>
      <c r="F34" s="22">
        <v>18690</v>
      </c>
      <c r="G34" s="25"/>
      <c r="H34" s="26"/>
      <c r="I34" s="26"/>
      <c r="J34" s="27"/>
      <c r="K34" s="28"/>
      <c r="L34" s="29"/>
      <c r="M34" s="30"/>
      <c r="N34" s="30"/>
      <c r="O34" s="30"/>
      <c r="P34" s="76">
        <v>74760</v>
      </c>
      <c r="Q34" s="31"/>
      <c r="R34" s="31"/>
      <c r="S34" s="31"/>
      <c r="T34" s="32"/>
    </row>
    <row r="35" spans="1:20" s="11" customFormat="1" ht="16.5" customHeight="1" x14ac:dyDescent="0.35">
      <c r="A35" s="44">
        <v>28</v>
      </c>
      <c r="B35" s="45" t="s">
        <v>24</v>
      </c>
      <c r="C35" s="34">
        <v>9000</v>
      </c>
      <c r="D35" s="23">
        <v>1000</v>
      </c>
      <c r="E35" s="23">
        <f t="shared" ref="E35" si="34">SUM(C35:D35)</f>
        <v>10000</v>
      </c>
      <c r="F35" s="24">
        <f t="shared" ref="F35" si="35">E35*3</f>
        <v>30000</v>
      </c>
      <c r="G35" s="25">
        <v>9000</v>
      </c>
      <c r="H35" s="26">
        <v>1000</v>
      </c>
      <c r="I35" s="26">
        <f>SUM(G35:H35)</f>
        <v>10000</v>
      </c>
      <c r="J35" s="27">
        <f t="shared" ref="J35" si="36">I35*3</f>
        <v>30000</v>
      </c>
      <c r="K35" s="28">
        <f>F35+J35</f>
        <v>60000</v>
      </c>
      <c r="L35" s="29">
        <v>9000</v>
      </c>
      <c r="M35" s="30">
        <v>1000</v>
      </c>
      <c r="N35" s="30">
        <f t="shared" ref="N35" si="37">SUM(L35:M35)</f>
        <v>10000</v>
      </c>
      <c r="O35" s="30">
        <f t="shared" ref="O35" si="38">N35*6</f>
        <v>60000</v>
      </c>
      <c r="P35" s="75">
        <f t="shared" ref="P35" si="39">K35+O35</f>
        <v>120000</v>
      </c>
      <c r="Q35" s="31">
        <v>9000</v>
      </c>
      <c r="R35" s="31">
        <v>1000</v>
      </c>
      <c r="S35" s="31">
        <f t="shared" ref="S35" si="40">SUM(Q35:R35)</f>
        <v>10000</v>
      </c>
      <c r="T35" s="32">
        <f t="shared" ref="T35" si="41">S35*12</f>
        <v>120000</v>
      </c>
    </row>
    <row r="36" spans="1:20" s="11" customFormat="1" ht="16.5" customHeight="1" x14ac:dyDescent="0.35">
      <c r="A36" s="46"/>
      <c r="B36" s="47"/>
      <c r="C36" s="34"/>
      <c r="D36" s="35"/>
      <c r="E36" s="23"/>
      <c r="F36" s="24"/>
      <c r="G36" s="25"/>
      <c r="H36" s="26"/>
      <c r="I36" s="26"/>
      <c r="J36" s="27"/>
      <c r="K36" s="28"/>
      <c r="L36" s="29"/>
      <c r="M36" s="30"/>
      <c r="N36" s="30"/>
      <c r="O36" s="30"/>
      <c r="P36" s="76"/>
      <c r="Q36" s="31"/>
      <c r="R36" s="31"/>
      <c r="S36" s="31"/>
      <c r="T36" s="32"/>
    </row>
    <row r="37" spans="1:20" s="50" customFormat="1" ht="16.5" customHeight="1" x14ac:dyDescent="0.35">
      <c r="A37" s="48" t="s">
        <v>38</v>
      </c>
      <c r="B37" s="49" t="s">
        <v>39</v>
      </c>
      <c r="C37" s="22"/>
      <c r="D37" s="23"/>
      <c r="E37" s="23"/>
      <c r="F37" s="24"/>
      <c r="G37" s="25"/>
      <c r="H37" s="26"/>
      <c r="I37" s="26"/>
      <c r="J37" s="27"/>
      <c r="K37" s="28"/>
      <c r="L37" s="29"/>
      <c r="M37" s="30"/>
      <c r="N37" s="30"/>
      <c r="O37" s="30"/>
      <c r="P37" s="76"/>
      <c r="Q37" s="31"/>
      <c r="R37" s="31"/>
      <c r="S37" s="31"/>
      <c r="T37" s="32"/>
    </row>
    <row r="38" spans="1:20" s="50" customFormat="1" ht="16.5" customHeight="1" x14ac:dyDescent="0.35">
      <c r="A38" s="51" t="s">
        <v>40</v>
      </c>
      <c r="B38" s="52" t="s">
        <v>41</v>
      </c>
      <c r="C38" s="53"/>
      <c r="D38" s="54"/>
      <c r="E38" s="23"/>
      <c r="F38" s="24"/>
      <c r="G38" s="25"/>
      <c r="H38" s="26"/>
      <c r="I38" s="26"/>
      <c r="J38" s="27"/>
      <c r="K38" s="28"/>
      <c r="L38" s="29"/>
      <c r="M38" s="30"/>
      <c r="N38" s="30"/>
      <c r="O38" s="30"/>
      <c r="P38" s="76"/>
      <c r="Q38" s="31"/>
      <c r="R38" s="31"/>
      <c r="S38" s="31"/>
      <c r="T38" s="32"/>
    </row>
    <row r="39" spans="1:20" s="50" customFormat="1" ht="16.5" customHeight="1" x14ac:dyDescent="0.35">
      <c r="A39" s="51" t="s">
        <v>42</v>
      </c>
      <c r="B39" s="52" t="s">
        <v>43</v>
      </c>
      <c r="C39" s="22"/>
      <c r="D39" s="23"/>
      <c r="E39" s="23"/>
      <c r="F39" s="24"/>
      <c r="G39" s="25"/>
      <c r="H39" s="26"/>
      <c r="I39" s="26"/>
      <c r="J39" s="27"/>
      <c r="K39" s="28"/>
      <c r="L39" s="29"/>
      <c r="M39" s="30"/>
      <c r="N39" s="30"/>
      <c r="O39" s="30"/>
      <c r="P39" s="76"/>
      <c r="Q39" s="31"/>
      <c r="R39" s="31"/>
      <c r="S39" s="31"/>
      <c r="T39" s="32"/>
    </row>
    <row r="40" spans="1:20" s="50" customFormat="1" ht="16.5" customHeight="1" x14ac:dyDescent="0.35">
      <c r="A40" s="55" t="s">
        <v>44</v>
      </c>
      <c r="B40" s="56" t="s">
        <v>45</v>
      </c>
      <c r="C40" s="22"/>
      <c r="D40" s="23"/>
      <c r="E40" s="23"/>
      <c r="F40" s="24"/>
      <c r="G40" s="25"/>
      <c r="H40" s="26"/>
      <c r="I40" s="26"/>
      <c r="J40" s="27"/>
      <c r="K40" s="28"/>
      <c r="L40" s="29"/>
      <c r="M40" s="30"/>
      <c r="N40" s="30"/>
      <c r="O40" s="30"/>
      <c r="P40" s="76"/>
      <c r="Q40" s="31"/>
      <c r="R40" s="31"/>
      <c r="S40" s="31"/>
      <c r="T40" s="32"/>
    </row>
    <row r="41" spans="1:20" s="50" customFormat="1" ht="16.5" customHeight="1" x14ac:dyDescent="0.35">
      <c r="A41" s="57"/>
      <c r="C41" s="22"/>
      <c r="D41" s="23"/>
      <c r="E41" s="23"/>
      <c r="F41" s="24"/>
      <c r="G41" s="25"/>
      <c r="H41" s="26"/>
      <c r="I41" s="26"/>
      <c r="J41" s="58"/>
      <c r="K41" s="59"/>
      <c r="L41" s="29"/>
      <c r="M41" s="60"/>
      <c r="N41" s="30"/>
      <c r="O41" s="30"/>
      <c r="P41" s="76"/>
      <c r="Q41" s="31"/>
      <c r="R41" s="31"/>
      <c r="S41" s="31"/>
      <c r="T41" s="32"/>
    </row>
    <row r="42" spans="1:20" s="50" customFormat="1" ht="16.5" customHeight="1" x14ac:dyDescent="0.35">
      <c r="A42" s="57"/>
      <c r="C42" s="22"/>
      <c r="D42" s="23"/>
      <c r="E42" s="23"/>
      <c r="F42" s="24"/>
      <c r="G42" s="25"/>
      <c r="H42" s="26"/>
      <c r="I42" s="26"/>
      <c r="J42" s="58"/>
      <c r="K42" s="59"/>
      <c r="L42" s="29"/>
      <c r="M42" s="60"/>
      <c r="N42" s="30"/>
      <c r="O42" s="30"/>
      <c r="P42" s="76"/>
      <c r="Q42" s="31"/>
      <c r="R42" s="31"/>
      <c r="S42" s="31"/>
      <c r="T42" s="32"/>
    </row>
    <row r="43" spans="1:20" s="50" customFormat="1" ht="16.5" customHeight="1" x14ac:dyDescent="0.35">
      <c r="A43" s="57"/>
      <c r="C43" s="22"/>
      <c r="D43" s="23"/>
      <c r="E43" s="23"/>
      <c r="F43" s="24"/>
      <c r="G43" s="25"/>
      <c r="H43" s="26"/>
      <c r="I43" s="26"/>
      <c r="J43" s="58"/>
      <c r="K43" s="59"/>
      <c r="L43" s="29"/>
      <c r="M43" s="60"/>
      <c r="N43" s="30"/>
      <c r="O43" s="30"/>
      <c r="P43" s="76"/>
      <c r="Q43" s="31"/>
      <c r="R43" s="31"/>
      <c r="S43" s="31"/>
      <c r="T43" s="32"/>
    </row>
    <row r="44" spans="1:20" s="50" customFormat="1" ht="16.5" customHeight="1" x14ac:dyDescent="0.35">
      <c r="A44" s="57"/>
      <c r="C44" s="61"/>
      <c r="D44" s="62"/>
      <c r="E44" s="23"/>
      <c r="F44" s="24"/>
      <c r="G44" s="25"/>
      <c r="H44" s="26"/>
      <c r="I44" s="26"/>
      <c r="J44" s="27"/>
      <c r="K44" s="28"/>
      <c r="L44" s="29"/>
      <c r="M44" s="30"/>
      <c r="N44" s="30"/>
      <c r="O44" s="30"/>
      <c r="P44" s="76"/>
      <c r="Q44" s="31"/>
      <c r="R44" s="31"/>
      <c r="S44" s="31"/>
      <c r="T44" s="32"/>
    </row>
  </sheetData>
  <mergeCells count="10">
    <mergeCell ref="A2:A5"/>
    <mergeCell ref="B2:B5"/>
    <mergeCell ref="T2:T5"/>
    <mergeCell ref="C1:K1"/>
    <mergeCell ref="L1:S1"/>
    <mergeCell ref="Q2:Q5"/>
    <mergeCell ref="C2:C5"/>
    <mergeCell ref="D2:D5"/>
    <mergeCell ref="E2:E5"/>
    <mergeCell ref="H2:H5"/>
  </mergeCells>
  <pageMargins left="0.24" right="0.19" top="0.41" bottom="0.4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U9" sqref="U9"/>
    </sheetView>
  </sheetViews>
  <sheetFormatPr defaultRowHeight="14.25" x14ac:dyDescent="0.2"/>
  <cols>
    <col min="1" max="1" width="2.5" customWidth="1"/>
    <col min="2" max="2" width="8.75" customWidth="1"/>
    <col min="3" max="3" width="14.75" customWidth="1"/>
    <col min="4" max="4" width="5.375" customWidth="1"/>
    <col min="5" max="5" width="5.875" customWidth="1"/>
    <col min="6" max="6" width="6.5" customWidth="1"/>
    <col min="7" max="7" width="5" customWidth="1"/>
    <col min="8" max="8" width="7.75" customWidth="1"/>
    <col min="9" max="9" width="6.875" customWidth="1"/>
    <col min="10" max="10" width="10.5" customWidth="1"/>
    <col min="11" max="11" width="5.125" customWidth="1"/>
    <col min="12" max="12" width="9.25" customWidth="1"/>
    <col min="13" max="13" width="12" customWidth="1"/>
    <col min="14" max="14" width="4.25" customWidth="1"/>
    <col min="15" max="15" width="5.125" customWidth="1"/>
    <col min="16" max="16" width="5.375" customWidth="1"/>
    <col min="17" max="17" width="3.125" customWidth="1"/>
    <col min="18" max="19" width="5.875" customWidth="1"/>
  </cols>
  <sheetData>
    <row r="1" spans="1:19" s="78" customFormat="1" ht="26.25" x14ac:dyDescent="0.4">
      <c r="A1" s="301" t="s">
        <v>94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9" s="78" customFormat="1" ht="15" x14ac:dyDescent="0.25"/>
    <row r="3" spans="1:19" s="78" customFormat="1" ht="23.25" x14ac:dyDescent="0.35">
      <c r="F3" s="79"/>
      <c r="G3" s="79"/>
      <c r="H3" s="79"/>
      <c r="I3" s="302" t="s">
        <v>95</v>
      </c>
      <c r="J3" s="303"/>
      <c r="K3" s="304"/>
      <c r="L3" s="79"/>
      <c r="M3" s="79"/>
    </row>
    <row r="4" spans="1:19" s="78" customFormat="1" ht="23.25" x14ac:dyDescent="0.35">
      <c r="F4" s="79"/>
      <c r="G4" s="79"/>
      <c r="H4" s="79"/>
      <c r="I4" s="305" t="s">
        <v>96</v>
      </c>
      <c r="J4" s="306"/>
      <c r="K4" s="307"/>
      <c r="L4" s="80"/>
      <c r="M4" s="80"/>
    </row>
    <row r="5" spans="1:19" s="78" customFormat="1" ht="35.25" customHeight="1" x14ac:dyDescent="0.25">
      <c r="G5" s="81"/>
      <c r="H5" s="80"/>
    </row>
    <row r="6" spans="1:19" s="78" customFormat="1" ht="29.25" customHeight="1" x14ac:dyDescent="0.25">
      <c r="C6" s="82"/>
      <c r="D6" s="83"/>
      <c r="E6" s="83"/>
      <c r="F6" s="82"/>
      <c r="G6" s="83"/>
      <c r="H6" s="83"/>
      <c r="I6" s="84"/>
      <c r="J6" s="83"/>
      <c r="K6" s="83"/>
      <c r="L6" s="85"/>
      <c r="M6" s="86"/>
      <c r="N6" s="83"/>
      <c r="O6" s="84"/>
      <c r="P6" s="82"/>
      <c r="Q6" s="83"/>
      <c r="R6" s="84"/>
      <c r="S6" s="87"/>
    </row>
    <row r="7" spans="1:19" s="88" customFormat="1" ht="30" customHeight="1" x14ac:dyDescent="0.2">
      <c r="B7" s="308" t="s">
        <v>97</v>
      </c>
      <c r="C7" s="309"/>
      <c r="E7" s="310" t="s">
        <v>98</v>
      </c>
      <c r="F7" s="311"/>
      <c r="G7" s="89"/>
      <c r="H7" s="90" t="s">
        <v>99</v>
      </c>
      <c r="I7" s="91"/>
      <c r="J7" s="92"/>
      <c r="L7" s="308" t="s">
        <v>100</v>
      </c>
      <c r="M7" s="309"/>
      <c r="O7" s="310" t="s">
        <v>101</v>
      </c>
      <c r="P7" s="311"/>
      <c r="R7" s="310" t="s">
        <v>102</v>
      </c>
      <c r="S7" s="311"/>
    </row>
    <row r="8" spans="1:19" s="78" customFormat="1" ht="23.25" customHeight="1" x14ac:dyDescent="0.35">
      <c r="B8" s="312" t="s">
        <v>103</v>
      </c>
      <c r="C8" s="313"/>
      <c r="E8" s="82"/>
      <c r="F8" s="84"/>
      <c r="H8" s="82"/>
      <c r="I8" s="93"/>
      <c r="J8" s="84"/>
      <c r="L8" s="314"/>
      <c r="M8" s="315"/>
      <c r="O8" s="82"/>
      <c r="P8" s="84"/>
      <c r="R8" s="82"/>
      <c r="S8" s="84"/>
    </row>
    <row r="9" spans="1:19" s="78" customFormat="1" ht="23.25" customHeight="1" x14ac:dyDescent="0.35">
      <c r="B9" s="86" t="s">
        <v>104</v>
      </c>
      <c r="C9" s="85"/>
      <c r="L9" s="94"/>
      <c r="M9" s="94"/>
    </row>
    <row r="10" spans="1:19" s="78" customFormat="1" ht="20.25" x14ac:dyDescent="0.3">
      <c r="B10" s="95" t="s">
        <v>105</v>
      </c>
      <c r="C10" s="96"/>
      <c r="D10" s="97"/>
      <c r="E10" s="97"/>
      <c r="F10" s="97"/>
      <c r="G10" s="97"/>
      <c r="H10" s="97"/>
      <c r="I10" s="98"/>
      <c r="J10" s="97"/>
      <c r="K10" s="97"/>
      <c r="L10" s="97"/>
      <c r="M10" s="97"/>
    </row>
    <row r="11" spans="1:19" s="78" customFormat="1" ht="20.25" x14ac:dyDescent="0.3">
      <c r="B11" s="99" t="s">
        <v>106</v>
      </c>
      <c r="C11" s="100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9" s="78" customFormat="1" ht="15" x14ac:dyDescent="0.25"/>
    <row r="13" spans="1:19" s="78" customFormat="1" ht="15" x14ac:dyDescent="0.25"/>
    <row r="14" spans="1:19" s="78" customFormat="1" ht="15" x14ac:dyDescent="0.25"/>
    <row r="15" spans="1:19" s="78" customFormat="1" ht="15" x14ac:dyDescent="0.25"/>
    <row r="16" spans="1:19" s="78" customFormat="1" ht="15" x14ac:dyDescent="0.25"/>
    <row r="17" spans="2:17" s="78" customFormat="1" ht="15" x14ac:dyDescent="0.25"/>
    <row r="18" spans="2:17" s="78" customFormat="1" ht="20.25" x14ac:dyDescent="0.3">
      <c r="B18" s="101" t="s">
        <v>107</v>
      </c>
      <c r="C18" s="102">
        <v>7</v>
      </c>
      <c r="D18" s="102" t="s">
        <v>108</v>
      </c>
      <c r="E18" s="102">
        <v>6</v>
      </c>
      <c r="F18" s="102" t="s">
        <v>109</v>
      </c>
      <c r="G18" s="102">
        <v>5</v>
      </c>
      <c r="H18" s="102">
        <v>4</v>
      </c>
      <c r="I18" s="102">
        <v>3</v>
      </c>
      <c r="J18" s="102">
        <v>2</v>
      </c>
      <c r="K18" s="102">
        <v>1</v>
      </c>
      <c r="L18" s="102" t="s">
        <v>110</v>
      </c>
      <c r="M18" s="316" t="s">
        <v>111</v>
      </c>
      <c r="N18" s="316"/>
      <c r="O18" s="317" t="s">
        <v>112</v>
      </c>
      <c r="P18" s="317"/>
      <c r="Q18" s="317"/>
    </row>
    <row r="19" spans="2:17" s="78" customFormat="1" ht="20.25" x14ac:dyDescent="0.3">
      <c r="B19" s="101" t="s">
        <v>9</v>
      </c>
      <c r="C19" s="102">
        <v>1</v>
      </c>
      <c r="D19" s="102" t="s">
        <v>16</v>
      </c>
      <c r="E19" s="102" t="s">
        <v>16</v>
      </c>
      <c r="F19" s="102" t="s">
        <v>16</v>
      </c>
      <c r="G19" s="102" t="s">
        <v>16</v>
      </c>
      <c r="H19" s="102">
        <v>1</v>
      </c>
      <c r="I19" s="102" t="s">
        <v>16</v>
      </c>
      <c r="J19" s="102" t="s">
        <v>16</v>
      </c>
      <c r="K19" s="102">
        <v>1</v>
      </c>
      <c r="L19" s="102" t="s">
        <v>16</v>
      </c>
      <c r="M19" s="316" t="s">
        <v>16</v>
      </c>
      <c r="N19" s="316"/>
      <c r="O19" s="317">
        <v>3</v>
      </c>
      <c r="P19" s="317"/>
      <c r="Q19" s="317"/>
    </row>
    <row r="20" spans="2:17" s="78" customFormat="1" ht="15" x14ac:dyDescent="0.25"/>
    <row r="21" spans="2:17" s="78" customFormat="1" ht="15" x14ac:dyDescent="0.25"/>
    <row r="22" spans="2:17" s="78" customFormat="1" ht="15" x14ac:dyDescent="0.25"/>
    <row r="23" spans="2:17" s="78" customFormat="1" ht="15" x14ac:dyDescent="0.25"/>
    <row r="24" spans="2:17" s="78" customFormat="1" ht="15" x14ac:dyDescent="0.25"/>
    <row r="25" spans="2:17" s="78" customFormat="1" ht="15" x14ac:dyDescent="0.25"/>
    <row r="26" spans="2:17" s="78" customFormat="1" ht="15" x14ac:dyDescent="0.25"/>
    <row r="27" spans="2:17" s="78" customFormat="1" ht="15" x14ac:dyDescent="0.25"/>
    <row r="28" spans="2:17" s="78" customFormat="1" ht="15" x14ac:dyDescent="0.25"/>
    <row r="29" spans="2:17" s="78" customFormat="1" ht="15" x14ac:dyDescent="0.25"/>
    <row r="30" spans="2:17" s="78" customFormat="1" ht="15" x14ac:dyDescent="0.25"/>
    <row r="31" spans="2:17" s="78" customFormat="1" ht="15" x14ac:dyDescent="0.25"/>
    <row r="32" spans="2:17" s="78" customFormat="1" ht="15" x14ac:dyDescent="0.25"/>
  </sheetData>
  <mergeCells count="14">
    <mergeCell ref="B8:C8"/>
    <mergeCell ref="L8:M8"/>
    <mergeCell ref="M18:N18"/>
    <mergeCell ref="O18:Q18"/>
    <mergeCell ref="M19:N19"/>
    <mergeCell ref="O19:Q19"/>
    <mergeCell ref="A1:S1"/>
    <mergeCell ref="I3:K3"/>
    <mergeCell ref="I4:K4"/>
    <mergeCell ref="B7:C7"/>
    <mergeCell ref="E7:F7"/>
    <mergeCell ref="L7:M7"/>
    <mergeCell ref="O7:P7"/>
    <mergeCell ref="R7:S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0" workbookViewId="0">
      <selection activeCell="D17" sqref="D17"/>
    </sheetView>
  </sheetViews>
  <sheetFormatPr defaultRowHeight="14.25" x14ac:dyDescent="0.2"/>
  <cols>
    <col min="1" max="1" width="17.125" customWidth="1"/>
    <col min="2" max="2" width="18.75" customWidth="1"/>
    <col min="3" max="3" width="3.375" customWidth="1"/>
    <col min="4" max="4" width="14" customWidth="1"/>
    <col min="5" max="5" width="10.5" customWidth="1"/>
    <col min="6" max="6" width="4.125" customWidth="1"/>
    <col min="7" max="7" width="3.25" customWidth="1"/>
    <col min="9" max="9" width="11.875" customWidth="1"/>
    <col min="10" max="10" width="4.875" customWidth="1"/>
    <col min="11" max="11" width="12.375" customWidth="1"/>
    <col min="12" max="12" width="5.25" customWidth="1"/>
    <col min="13" max="13" width="13.375" customWidth="1"/>
    <col min="14" max="14" width="10.375" customWidth="1"/>
  </cols>
  <sheetData>
    <row r="1" spans="1:13" s="97" customFormat="1" ht="26.25" x14ac:dyDescent="0.4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97" customFormat="1" ht="20.25" x14ac:dyDescent="0.3"/>
    <row r="3" spans="1:13" s="97" customFormat="1" ht="20.25" x14ac:dyDescent="0.3">
      <c r="E3" s="323" t="s">
        <v>113</v>
      </c>
      <c r="F3" s="324"/>
      <c r="G3" s="324"/>
      <c r="H3" s="325"/>
    </row>
    <row r="4" spans="1:13" s="97" customFormat="1" ht="20.25" x14ac:dyDescent="0.3">
      <c r="E4" s="326" t="s">
        <v>144</v>
      </c>
      <c r="F4" s="327"/>
      <c r="G4" s="327"/>
      <c r="H4" s="328"/>
    </row>
    <row r="5" spans="1:13" s="97" customFormat="1" ht="20.25" x14ac:dyDescent="0.3">
      <c r="G5" s="95"/>
    </row>
    <row r="6" spans="1:13" s="97" customFormat="1" ht="20.25" x14ac:dyDescent="0.3">
      <c r="E6" s="329" t="s">
        <v>114</v>
      </c>
      <c r="F6" s="330"/>
      <c r="G6" s="330"/>
      <c r="H6" s="331"/>
    </row>
    <row r="7" spans="1:13" s="97" customFormat="1" ht="20.25" x14ac:dyDescent="0.3">
      <c r="E7" s="332" t="s">
        <v>144</v>
      </c>
      <c r="F7" s="333"/>
      <c r="G7" s="333"/>
      <c r="H7" s="334"/>
    </row>
    <row r="8" spans="1:13" s="97" customFormat="1" ht="20.25" x14ac:dyDescent="0.3">
      <c r="G8" s="95"/>
    </row>
    <row r="9" spans="1:13" s="97" customFormat="1" ht="20.25" x14ac:dyDescent="0.3">
      <c r="B9" s="103"/>
      <c r="C9" s="104"/>
      <c r="D9" s="104"/>
      <c r="E9" s="103"/>
      <c r="F9" s="104"/>
      <c r="G9" s="104"/>
      <c r="H9" s="105"/>
      <c r="I9" s="104"/>
      <c r="J9" s="104"/>
      <c r="K9" s="104"/>
      <c r="L9" s="105"/>
    </row>
    <row r="10" spans="1:13" s="106" customFormat="1" ht="20.25" x14ac:dyDescent="0.3">
      <c r="A10" s="318" t="s">
        <v>145</v>
      </c>
      <c r="B10" s="319"/>
      <c r="C10" s="107"/>
      <c r="D10" s="318" t="s">
        <v>52</v>
      </c>
      <c r="E10" s="319"/>
      <c r="F10" s="107"/>
      <c r="G10" s="108"/>
      <c r="H10" s="320" t="s">
        <v>30</v>
      </c>
      <c r="I10" s="321"/>
      <c r="J10" s="109"/>
      <c r="K10" s="318" t="s">
        <v>54</v>
      </c>
      <c r="L10" s="322"/>
      <c r="M10" s="319"/>
    </row>
    <row r="11" spans="1:13" s="97" customFormat="1" ht="20.25" x14ac:dyDescent="0.3">
      <c r="B11" s="103"/>
      <c r="E11" s="103"/>
      <c r="H11" s="105"/>
      <c r="I11" s="103"/>
      <c r="K11" s="110"/>
      <c r="L11" s="105"/>
    </row>
    <row r="12" spans="1:13" s="97" customFormat="1" ht="20.25" x14ac:dyDescent="0.3">
      <c r="A12" s="323" t="s">
        <v>115</v>
      </c>
      <c r="B12" s="325"/>
      <c r="D12" s="323" t="s">
        <v>147</v>
      </c>
      <c r="E12" s="325"/>
      <c r="G12" s="111"/>
      <c r="H12" s="335" t="s">
        <v>95</v>
      </c>
      <c r="I12" s="336"/>
      <c r="J12" s="111"/>
      <c r="K12" s="323" t="s">
        <v>149</v>
      </c>
      <c r="L12" s="324"/>
      <c r="M12" s="325"/>
    </row>
    <row r="13" spans="1:13" s="97" customFormat="1" ht="20.25" x14ac:dyDescent="0.3">
      <c r="A13" s="326" t="s">
        <v>146</v>
      </c>
      <c r="B13" s="328"/>
      <c r="D13" s="326" t="s">
        <v>148</v>
      </c>
      <c r="E13" s="328"/>
      <c r="G13" s="111"/>
      <c r="H13" s="337" t="s">
        <v>116</v>
      </c>
      <c r="I13" s="338"/>
      <c r="J13" s="111"/>
      <c r="K13" s="326" t="s">
        <v>150</v>
      </c>
      <c r="L13" s="327"/>
      <c r="M13" s="328"/>
    </row>
    <row r="14" spans="1:13" s="97" customFormat="1" ht="20.25" x14ac:dyDescent="0.3">
      <c r="B14" s="103"/>
      <c r="E14" s="103"/>
      <c r="I14" s="103"/>
      <c r="L14" s="105"/>
    </row>
    <row r="15" spans="1:13" s="1" customFormat="1" ht="18.75" x14ac:dyDescent="0.3">
      <c r="A15" s="112" t="s">
        <v>151</v>
      </c>
      <c r="B15" s="113"/>
      <c r="D15" s="112" t="s">
        <v>117</v>
      </c>
      <c r="E15" s="114"/>
      <c r="F15" s="113"/>
      <c r="G15" s="115"/>
      <c r="H15" s="112" t="s">
        <v>118</v>
      </c>
      <c r="I15" s="113"/>
      <c r="J15" s="116"/>
      <c r="K15" s="341" t="s">
        <v>119</v>
      </c>
      <c r="L15" s="342"/>
      <c r="M15" s="343"/>
    </row>
    <row r="16" spans="1:13" s="1" customFormat="1" ht="18.75" x14ac:dyDescent="0.3">
      <c r="A16" s="117" t="s">
        <v>152</v>
      </c>
      <c r="B16" s="115"/>
      <c r="D16" s="117" t="s">
        <v>120</v>
      </c>
      <c r="E16" s="116"/>
      <c r="F16" s="115"/>
      <c r="G16" s="115"/>
      <c r="H16" s="117" t="s">
        <v>121</v>
      </c>
      <c r="I16" s="115"/>
      <c r="J16" s="116"/>
      <c r="K16" s="344" t="s">
        <v>122</v>
      </c>
      <c r="L16" s="345"/>
      <c r="M16" s="346"/>
    </row>
    <row r="17" spans="1:14" s="1" customFormat="1" ht="18.75" x14ac:dyDescent="0.3">
      <c r="A17" s="117" t="s">
        <v>153</v>
      </c>
      <c r="B17" s="115"/>
      <c r="D17" s="117" t="s">
        <v>123</v>
      </c>
      <c r="E17" s="116"/>
      <c r="F17" s="115"/>
      <c r="G17" s="115"/>
      <c r="H17" s="117" t="s">
        <v>124</v>
      </c>
      <c r="I17" s="115"/>
      <c r="J17" s="116"/>
      <c r="K17" s="344" t="s">
        <v>125</v>
      </c>
      <c r="L17" s="345"/>
      <c r="M17" s="346"/>
    </row>
    <row r="18" spans="1:14" s="1" customFormat="1" ht="18.75" x14ac:dyDescent="0.3">
      <c r="A18" s="117" t="s">
        <v>154</v>
      </c>
      <c r="B18" s="115"/>
      <c r="D18" s="117" t="s">
        <v>126</v>
      </c>
      <c r="E18" s="116"/>
      <c r="F18" s="115"/>
      <c r="G18" s="115"/>
      <c r="H18" s="118"/>
      <c r="I18" s="119"/>
      <c r="J18" s="116"/>
      <c r="K18" s="344" t="s">
        <v>127</v>
      </c>
      <c r="L18" s="345"/>
      <c r="M18" s="346"/>
    </row>
    <row r="19" spans="1:14" s="1" customFormat="1" ht="18.75" x14ac:dyDescent="0.3">
      <c r="A19" s="117" t="s">
        <v>155</v>
      </c>
      <c r="B19" s="115"/>
      <c r="D19" s="117"/>
      <c r="E19" s="116"/>
      <c r="F19" s="115"/>
      <c r="J19" s="116"/>
      <c r="K19" s="347" t="s">
        <v>128</v>
      </c>
      <c r="L19" s="348"/>
      <c r="M19" s="349"/>
    </row>
    <row r="20" spans="1:14" s="1" customFormat="1" ht="18.75" x14ac:dyDescent="0.3">
      <c r="A20" s="117" t="s">
        <v>156</v>
      </c>
      <c r="B20" s="115"/>
      <c r="D20" s="118"/>
      <c r="E20" s="120"/>
      <c r="F20" s="119"/>
      <c r="K20" s="121"/>
      <c r="L20" s="121"/>
      <c r="M20" s="121"/>
    </row>
    <row r="21" spans="1:14" s="1" customFormat="1" ht="18.75" x14ac:dyDescent="0.3">
      <c r="A21" s="117" t="s">
        <v>157</v>
      </c>
      <c r="B21" s="115"/>
    </row>
    <row r="22" spans="1:14" s="1" customFormat="1" ht="18.75" x14ac:dyDescent="0.3">
      <c r="A22" s="117" t="s">
        <v>158</v>
      </c>
      <c r="B22" s="115"/>
    </row>
    <row r="23" spans="1:14" s="1" customFormat="1" ht="18.75" x14ac:dyDescent="0.3">
      <c r="A23" s="116"/>
      <c r="B23" s="115"/>
      <c r="D23" s="101" t="s">
        <v>129</v>
      </c>
      <c r="E23" s="101" t="s">
        <v>130</v>
      </c>
      <c r="F23" s="102" t="s">
        <v>109</v>
      </c>
      <c r="G23" s="102">
        <v>5</v>
      </c>
      <c r="H23" s="101" t="s">
        <v>131</v>
      </c>
      <c r="I23" s="101" t="s">
        <v>132</v>
      </c>
      <c r="J23" s="101" t="s">
        <v>133</v>
      </c>
      <c r="K23" s="101" t="s">
        <v>110</v>
      </c>
      <c r="L23" s="350" t="s">
        <v>111</v>
      </c>
      <c r="M23" s="351"/>
      <c r="N23" s="122" t="s">
        <v>112</v>
      </c>
    </row>
    <row r="24" spans="1:14" s="1" customFormat="1" ht="18.75" x14ac:dyDescent="0.3">
      <c r="A24" s="120"/>
      <c r="B24" s="119"/>
      <c r="D24" s="123" t="s">
        <v>134</v>
      </c>
      <c r="E24" s="123" t="s">
        <v>135</v>
      </c>
      <c r="F24" s="123" t="s">
        <v>136</v>
      </c>
      <c r="G24" s="124" t="s">
        <v>137</v>
      </c>
      <c r="H24" s="123" t="s">
        <v>138</v>
      </c>
      <c r="I24" s="123" t="s">
        <v>139</v>
      </c>
      <c r="J24" s="124" t="s">
        <v>140</v>
      </c>
      <c r="K24" s="123" t="s">
        <v>141</v>
      </c>
      <c r="L24" s="339" t="s">
        <v>142</v>
      </c>
      <c r="M24" s="340"/>
      <c r="N24" s="124" t="s">
        <v>143</v>
      </c>
    </row>
    <row r="25" spans="1:14" s="1" customFormat="1" ht="18.75" x14ac:dyDescent="0.3"/>
    <row r="26" spans="1:14" s="1" customFormat="1" ht="18.75" x14ac:dyDescent="0.3"/>
    <row r="27" spans="1:14" s="1" customFormat="1" ht="18.75" x14ac:dyDescent="0.3"/>
    <row r="28" spans="1:14" s="97" customFormat="1" ht="20.25" x14ac:dyDescent="0.3"/>
    <row r="29" spans="1:14" s="97" customFormat="1" ht="20.25" x14ac:dyDescent="0.3"/>
    <row r="30" spans="1:14" s="97" customFormat="1" ht="20.25" x14ac:dyDescent="0.3"/>
    <row r="31" spans="1:14" s="97" customFormat="1" ht="20.25" x14ac:dyDescent="0.3"/>
    <row r="32" spans="1:14" s="97" customFormat="1" ht="20.25" x14ac:dyDescent="0.3"/>
    <row r="33" s="97" customFormat="1" ht="20.25" x14ac:dyDescent="0.3"/>
    <row r="34" s="97" customFormat="1" ht="20.25" x14ac:dyDescent="0.3"/>
    <row r="35" s="97" customFormat="1" ht="20.25" x14ac:dyDescent="0.3"/>
    <row r="36" s="97" customFormat="1" ht="20.25" x14ac:dyDescent="0.3"/>
    <row r="37" s="97" customFormat="1" ht="20.25" x14ac:dyDescent="0.3"/>
    <row r="38" s="97" customFormat="1" ht="20.25" x14ac:dyDescent="0.3"/>
  </sheetData>
  <mergeCells count="24">
    <mergeCell ref="L24:M24"/>
    <mergeCell ref="K15:M15"/>
    <mergeCell ref="K16:M16"/>
    <mergeCell ref="K17:M17"/>
    <mergeCell ref="K18:M18"/>
    <mergeCell ref="K19:M19"/>
    <mergeCell ref="L23:M23"/>
    <mergeCell ref="A12:B12"/>
    <mergeCell ref="D12:E12"/>
    <mergeCell ref="H12:I12"/>
    <mergeCell ref="K12:M12"/>
    <mergeCell ref="A13:B13"/>
    <mergeCell ref="D13:E13"/>
    <mergeCell ref="H13:I13"/>
    <mergeCell ref="K13:M13"/>
    <mergeCell ref="A10:B10"/>
    <mergeCell ref="D10:E10"/>
    <mergeCell ref="H10:I10"/>
    <mergeCell ref="K10:M10"/>
    <mergeCell ref="A1:M1"/>
    <mergeCell ref="E3:H3"/>
    <mergeCell ref="E4:H4"/>
    <mergeCell ref="E6:H6"/>
    <mergeCell ref="E7:H7"/>
  </mergeCells>
  <pageMargins left="0.56999999999999995" right="0.25" top="0.48" bottom="0.39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ภาระค่าใช้จ่าย ปี 2559</vt:lpstr>
      <vt:lpstr>คำนวนปี 2559</vt:lpstr>
      <vt:lpstr>โครงสร้างกองช่าง</vt:lpstr>
      <vt:lpstr>โครงสร้าง อบต.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2017-10-02T08:54:54Z</cp:lastPrinted>
  <dcterms:created xsi:type="dcterms:W3CDTF">2016-02-10T01:52:04Z</dcterms:created>
  <dcterms:modified xsi:type="dcterms:W3CDTF">2017-10-09T03:21:19Z</dcterms:modified>
</cp:coreProperties>
</file>